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Dataserver2021\総務課\LANDISKSOUMU\01_総務課財政係\10_財務諸表・財政事情・財政状況調査　関係\財政状況資料集の作成及び提出について\R05財政状況資料集の作成及び提出\7.3.11【照会：312（水）、324（月）正午〆】令和５年度財政状況資料集の作成等について\提出\"/>
    </mc:Choice>
  </mc:AlternateContent>
  <xr:revisionPtr revIDLastSave="0" documentId="13_ncr:1_{89CC2491-99BC-4C39-89DF-E304BA4DA877}" xr6:coauthVersionLast="36" xr6:coauthVersionMax="47"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8" i="12" l="1"/>
  <c r="AA69" i="12" l="1"/>
  <c r="AA29" i="12" l="1"/>
  <c r="AA30" i="12"/>
  <c r="AA31" i="12"/>
  <c r="AA32" i="12"/>
  <c r="AA33" i="12"/>
  <c r="AA34" i="12"/>
  <c r="AA28" i="12"/>
  <c r="AA7"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AM35" i="10"/>
  <c r="C35" i="10"/>
  <c r="CO34" i="10"/>
  <c r="U34" i="10"/>
  <c r="U35" i="10" s="1"/>
  <c r="C34" i="10"/>
  <c r="U36" i="10" l="1"/>
  <c r="AM34" i="10" s="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alcChain>
</file>

<file path=xl/sharedStrings.xml><?xml version="1.0" encoding="utf-8"?>
<sst xmlns="http://schemas.openxmlformats.org/spreadsheetml/2006/main" count="1094" uniqueCount="558">
  <si>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</si>
  <si>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</si>
  <si>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</si>
  <si>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</si>
  <si>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</si>
  <si>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</si>
  <si>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</si>
  <si>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</si>
  <si>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</si>
  <si>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</si>
  <si>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</si>
  <si>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</si>
  <si>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</si>
  <si>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</si>
  <si>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</si>
  <si>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</si>
  <si>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</si>
  <si>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</si>
  <si>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</si>
  <si>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</si>
  <si>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</si>
  <si>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</si>
  <si>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</si>
  <si>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</si>
  <si>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</si>
  <si>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</si>
  <si>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</si>
  <si>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</si>
  <si>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</si>
  <si>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</si>
  <si>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</si>
  <si>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</si>
  <si>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</si>
  <si>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</si>
  <si>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</si>
  <si>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</si>
  <si>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</si>
  <si>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</si>
  <si>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</si>
  <si>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</si>
  <si>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</si>
  <si>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</si>
  <si>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</si>
  <si>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</si>
  <si>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</si>
  <si>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</si>
  <si>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</si>
  <si>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</si>
  <si>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</si>
  <si>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</si>
  <si>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</si>
  <si>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</si>
  <si>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</si>
  <si>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</si>
  <si>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</si>
  <si>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</si>
  <si>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</si>
  <si>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</si>
  <si>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</si>
  <si>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</si>
  <si>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</si>
  <si>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</si>
  <si>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</si>
  <si>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</si>
  <si>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</si>
  <si>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</si>
  <si>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</si>
  <si>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</si>
  <si>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</si>
  <si>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</si>
  <si>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</si>
  <si>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</si>
  <si>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</si>
  <si>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</si>
  <si>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</si>
  <si>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</si>
  <si>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</si>
  <si>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</si>
  <si>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</si>
  <si>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</si>
  <si>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</si>
  <si>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</si>
  <si>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</si>
  <si>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</si>
  <si>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</si>
  <si>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</si>
  <si>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</si>
  <si>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</si>
  <si>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</si>
  <si>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</si>
  <si>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</si>
  <si>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</si>
  <si>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</si>
  <si>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</si>
  <si>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天塩町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</si>
  <si>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</si>
  <si>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</si>
  <si>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</si>
  <si>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</si>
  <si>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</si>
  <si>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</si>
  <si>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</si>
  <si>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</si>
  <si>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</si>
  <si>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</si>
  <si>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</si>
  <si>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</si>
  <si>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</si>
  <si>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</si>
  <si>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</si>
  <si>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</si>
  <si>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</si>
  <si>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</si>
  <si>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</si>
  <si>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</si>
  <si>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</si>
  <si>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</si>
  <si>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</si>
  <si>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</si>
  <si>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</si>
  <si>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</si>
  <si>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</si>
  <si>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</si>
  <si>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</si>
  <si>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</si>
  <si>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</si>
  <si>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</si>
  <si>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</si>
  <si>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</si>
  <si>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</si>
  <si>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</si>
  <si>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</si>
  <si>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</si>
  <si>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</si>
  <si>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</si>
  <si>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</si>
  <si>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</si>
  <si>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</si>
  <si>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</si>
  <si>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</si>
  <si>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</si>
  <si>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</si>
  <si>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</si>
  <si>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</si>
  <si>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</si>
  <si>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</si>
  <si>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</si>
  <si>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</si>
  <si>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</si>
  <si>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</si>
  <si>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</si>
  <si>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</si>
  <si>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</si>
  <si>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</si>
  <si>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</si>
  <si>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</si>
  <si>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</si>
  <si>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</si>
  <si>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</si>
  <si>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</si>
  <si>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</si>
  <si>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</si>
  <si>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</si>
  <si>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</si>
  <si>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</si>
  <si>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</si>
  <si>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</si>
  <si>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</si>
  <si>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</si>
  <si>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</si>
  <si>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</si>
  <si>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</si>
  <si>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</si>
  <si>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</si>
  <si>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</si>
  <si>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</si>
  <si>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</si>
  <si>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</si>
  <si>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</si>
  <si>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</si>
  <si>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</si>
  <si>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</si>
  <si>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</si>
  <si>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</si>
  <si>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</si>
  <si>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</si>
  <si>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</si>
  <si>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</si>
  <si>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</si>
  <si>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</si>
  <si>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</si>
  <si>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</si>
  <si>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</si>
  <si>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</si>
  <si>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</si>
  <si>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</si>
  <si>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</si>
  <si>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</si>
  <si>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</si>
  <si>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</si>
  <si>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</si>
  <si>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</si>
  <si>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</si>
  <si>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北海道天塩町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</si>
  <si>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</si>
  <si>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</si>
  <si>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</si>
  <si>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</si>
  <si>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</si>
  <si>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</si>
  <si>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</si>
  <si>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</si>
  <si>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</si>
  <si>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</si>
  <si>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</si>
  <si>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</si>
  <si>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</si>
  <si>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</si>
  <si>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</si>
  <si>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</si>
  <si>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</si>
  <si>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</si>
  <si>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</si>
  <si>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</si>
  <si>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</si>
  <si>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</si>
  <si>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</si>
  <si>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</si>
  <si>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</si>
  <si>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</si>
  <si>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</si>
  <si>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</si>
  <si>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</si>
  <si>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</si>
  <si>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</si>
  <si>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</si>
  <si>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</si>
  <si>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</si>
  <si>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</si>
  <si>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</si>
  <si>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</si>
  <si>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</si>
  <si>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</si>
  <si>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</si>
  <si>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</si>
  <si>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</si>
  <si>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</si>
  <si>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</si>
  <si>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</si>
  <si>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</si>
  <si>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</si>
  <si>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</si>
  <si>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</si>
  <si>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</si>
  <si>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</si>
  <si>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</si>
  <si>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</si>
  <si>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</si>
  <si>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</si>
  <si>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</si>
  <si>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</si>
  <si>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</si>
  <si>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</si>
  <si>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</si>
  <si>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</si>
  <si>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</si>
  <si>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</si>
  <si>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</si>
  <si>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</si>
  <si>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</si>
  <si>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</si>
  <si>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</si>
  <si>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</si>
  <si>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</si>
  <si>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</si>
  <si>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</si>
  <si>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</si>
  <si>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</si>
  <si>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</si>
  <si>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</si>
  <si>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</si>
  <si>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</si>
  <si>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</si>
  <si>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</si>
  <si>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</si>
  <si>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</si>
  <si>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</si>
  <si>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</si>
  <si>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</si>
  <si>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</si>
  <si>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</si>
  <si>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</si>
  <si>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</si>
  <si>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</si>
  <si>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</si>
  <si>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</si>
  <si>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</si>
  <si>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</si>
  <si>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</si>
  <si>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</si>
  <si>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</si>
  <si>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</si>
  <si>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</si>
  <si>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</si>
  <si>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</si>
  <si>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</si>
  <si>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</si>
  <si>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</si>
  <si>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</si>
  <si>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</si>
  <si>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</si>
  <si>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</si>
  <si>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</si>
  <si>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</si>
  <si>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</si>
  <si>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</si>
  <si>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</si>
  <si>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</si>
  <si>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</si>
  <si>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</si>
  <si>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</si>
  <si>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</si>
  <si>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</si>
  <si>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</si>
  <si>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</si>
  <si>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</si>
  <si>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</si>
  <si>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</si>
  <si>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</si>
  <si>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</si>
  <si>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</si>
  <si>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</si>
  <si>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</si>
  <si>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</si>
  <si>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</si>
  <si>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</si>
  <si>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</si>
  <si>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</si>
  <si>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</si>
  <si>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</si>
  <si>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</si>
  <si>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</si>
  <si>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</si>
  <si>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</si>
  <si>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</si>
  <si>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</si>
  <si>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</si>
  <si>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</si>
  <si>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</si>
  <si>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</si>
  <si>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</si>
  <si>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</si>
  <si>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</si>
  <si>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</si>
  <si>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北海道天塩町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</si>
  <si>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</si>
  <si>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</si>
  <si>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</si>
  <si>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</si>
  <si>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</si>
  <si>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</si>
  <si>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</si>
  <si>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</si>
  <si>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</si>
  <si>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</si>
  <si>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</si>
  <si>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</si>
  <si>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</si>
  <si>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</si>
  <si>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</si>
  <si>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</si>
  <si>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</si>
  <si>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</si>
  <si>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</si>
  <si>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</si>
  <si>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</si>
  <si>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</si>
  <si>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</si>
  <si>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</si>
  <si>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</si>
  <si>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</si>
  <si>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</si>
  <si>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</si>
  <si>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</si>
  <si>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</si>
  <si>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</si>
  <si>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</si>
  <si>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</si>
  <si>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</si>
  <si>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</si>
  <si>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</si>
  <si>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国民健康保険病院事業特別会計</t>
    <phoneticPr fontId="5"/>
  </si>
  <si>
    <t>法適用企業</t>
    <phoneticPr fontId="5"/>
  </si>
  <si>
    <t>水道事業特別会計</t>
    <phoneticPr fontId="5"/>
  </si>
  <si>
    <t>法非適用企業</t>
    <phoneticPr fontId="5"/>
  </si>
  <si>
    <t>下水道事業特別会計</t>
    <phoneticPr fontId="5"/>
  </si>
  <si>
    <t>町民保養センター事業特別会計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</si>
  <si>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</si>
  <si>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</si>
  <si>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</si>
  <si>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</si>
  <si>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</si>
  <si>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</si>
  <si>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</si>
  <si>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</si>
  <si>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</si>
  <si>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</si>
  <si>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</si>
  <si>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</si>
  <si>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</si>
  <si>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</si>
  <si>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</si>
  <si>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</si>
  <si>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</si>
  <si>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</si>
  <si>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</si>
  <si>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</si>
  <si>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</si>
  <si>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</si>
  <si>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</si>
  <si>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</si>
  <si>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</si>
  <si>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</si>
  <si>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</si>
  <si>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</si>
  <si>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</si>
  <si>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</si>
  <si>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</si>
  <si>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</si>
  <si>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</si>
  <si>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</si>
  <si>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</si>
  <si>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</si>
  <si>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</si>
  <si>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</si>
  <si>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</si>
  <si>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</si>
  <si>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</si>
  <si>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</si>
  <si>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</si>
  <si>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</si>
  <si>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</si>
  <si>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</si>
  <si>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</si>
  <si>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</si>
  <si>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</si>
  <si>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</si>
  <si>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</si>
  <si>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</si>
  <si>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</si>
  <si>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</si>
  <si>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</si>
  <si>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</si>
  <si>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</si>
  <si>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</si>
  <si>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</si>
  <si>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</si>
  <si>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</si>
  <si>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</si>
  <si>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</si>
  <si>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</si>
  <si>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</si>
  <si>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</si>
  <si>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</si>
  <si>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</si>
  <si>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</si>
  <si>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</si>
  <si>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</si>
  <si>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</si>
  <si>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</si>
  <si>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</si>
  <si>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</si>
  <si>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</si>
  <si>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</si>
  <si>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</si>
  <si>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</si>
  <si>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</si>
  <si>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</si>
  <si>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</si>
  <si>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</si>
  <si>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</si>
  <si>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</si>
  <si>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</si>
  <si>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</si>
  <si>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</si>
  <si>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</si>
  <si>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</si>
  <si>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</si>
  <si>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</si>
  <si>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</si>
  <si>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</si>
  <si>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</si>
  <si>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</si>
  <si>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</si>
  <si>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</si>
  <si>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</si>
  <si>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</si>
  <si>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</si>
  <si>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</si>
  <si>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</si>
  <si>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</si>
  <si>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</si>
  <si>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</si>
  <si>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</si>
  <si>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</si>
  <si>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</si>
  <si>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</si>
  <si>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</si>
  <si>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</si>
  <si>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</si>
  <si>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</si>
  <si>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</si>
  <si>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</si>
  <si>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</si>
  <si>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</si>
  <si>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</si>
  <si>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</si>
  <si>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</si>
  <si>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</si>
  <si>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</si>
  <si>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</si>
  <si>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</si>
  <si>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</si>
  <si>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</si>
  <si>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</si>
  <si>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</si>
  <si>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</si>
  <si>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</si>
  <si>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</si>
  <si>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</si>
  <si>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</si>
  <si>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</si>
  <si>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0.38</t>
  </si>
  <si>
    <t>▲ 6.15</t>
  </si>
  <si>
    <t>▲ 1.06</t>
  </si>
  <si>
    <t>国民健康保険病院事業特別会計</t>
  </si>
  <si>
    <t>一般会計</t>
  </si>
  <si>
    <t>介護保険特別会計</t>
  </si>
  <si>
    <t>水道事業特別会計</t>
  </si>
  <si>
    <t>下水道事業特別会計</t>
  </si>
  <si>
    <t>後期高齢者医療特別会計</t>
  </si>
  <si>
    <t>町民保養センター事業特別会計</t>
  </si>
  <si>
    <t>国民健康保険特別会計</t>
  </si>
  <si>
    <t>その他会計（赤字）</t>
  </si>
  <si>
    <t>その他会計（黒字）</t>
  </si>
  <si>
    <t>R01</t>
    <phoneticPr fontId="5"/>
  </si>
  <si>
    <t>R02</t>
    <phoneticPr fontId="5"/>
  </si>
  <si>
    <t>R03</t>
    <phoneticPr fontId="5"/>
  </si>
  <si>
    <t>R04</t>
    <phoneticPr fontId="5"/>
  </si>
  <si>
    <t>R05</t>
    <phoneticPr fontId="5"/>
  </si>
  <si>
    <t>-</t>
    <phoneticPr fontId="10"/>
  </si>
  <si>
    <t>北留萌消防組合</t>
    <rPh sb="0" eb="1">
      <t>キタ</t>
    </rPh>
    <rPh sb="1" eb="3">
      <t>ルモイ</t>
    </rPh>
    <rPh sb="3" eb="5">
      <t>ショウボウ</t>
    </rPh>
    <rPh sb="5" eb="7">
      <t>クミアイ</t>
    </rPh>
    <phoneticPr fontId="10"/>
  </si>
  <si>
    <t>西天北五町衛生施設組合</t>
    <rPh sb="0" eb="3">
      <t>ニシテンポク</t>
    </rPh>
    <rPh sb="3" eb="5">
      <t>ゴチョウ</t>
    </rPh>
    <rPh sb="5" eb="7">
      <t>エイセイ</t>
    </rPh>
    <rPh sb="7" eb="9">
      <t>シセツ</t>
    </rPh>
    <rPh sb="9" eb="11">
      <t>クミアイ</t>
    </rPh>
    <phoneticPr fontId="10"/>
  </si>
  <si>
    <t>ふるさと応援基金</t>
    <rPh sb="4" eb="6">
      <t>オウエン</t>
    </rPh>
    <rPh sb="6" eb="8">
      <t>キキン</t>
    </rPh>
    <phoneticPr fontId="5"/>
  </si>
  <si>
    <t>天塩町振興基金</t>
    <rPh sb="0" eb="3">
      <t>テシオチョウ</t>
    </rPh>
    <rPh sb="3" eb="5">
      <t>シンコウ</t>
    </rPh>
    <rPh sb="5" eb="7">
      <t>キキン</t>
    </rPh>
    <phoneticPr fontId="2"/>
  </si>
  <si>
    <t>地域福祉基金</t>
    <rPh sb="0" eb="2">
      <t>チイキ</t>
    </rPh>
    <rPh sb="2" eb="4">
      <t>フクシ</t>
    </rPh>
    <rPh sb="4" eb="6">
      <t>キキン</t>
    </rPh>
    <phoneticPr fontId="2"/>
  </si>
  <si>
    <t>町営草地基金</t>
    <rPh sb="0" eb="2">
      <t>チョウエイ</t>
    </rPh>
    <rPh sb="2" eb="4">
      <t>ソウチ</t>
    </rPh>
    <rPh sb="4" eb="6">
      <t>キキン</t>
    </rPh>
    <phoneticPr fontId="2"/>
  </si>
  <si>
    <t>森林環境譲与税基金</t>
    <rPh sb="0" eb="2">
      <t>シンリン</t>
    </rPh>
    <rPh sb="2" eb="4">
      <t>カンキョウ</t>
    </rPh>
    <rPh sb="4" eb="7">
      <t>ジョウヨゼイ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</si>
</sst>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A9D8-4A6E-8566-F3C2419C3E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113983</c:v>
                </c:pt>
                <c:pt idx="1">
                  <c:v>147182</c:v>
                </c:pt>
                <c:pt idx="2">
                  <c:v>128929</c:v>
                </c:pt>
                <c:pt idx="3">
                  <c:v>310953</c:v>
                </c:pt>
                <c:pt idx="4">
                  <c:v>127546</c:v>
                </c:pt>
              </c:numCache>
            </c:numRef>
          </c:val>
          <c:smooth val="0"/>
          <c:extLst>
            <c:ext xmlns:c16="http://schemas.microsoft.com/office/drawing/2014/chart" uri="{C3380CC4-5D6E-409C-BE32-E72D297353CC}">
              <c16:uniqueId val="{00000001-A9D8-4A6E-8566-F3C2419C3E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c:v>
                </c:pt>
                <c:pt idx="1">
                  <c:v>2.56</c:v>
                </c:pt>
                <c:pt idx="2">
                  <c:v>10.96</c:v>
                </c:pt>
                <c:pt idx="3">
                  <c:v>3.71</c:v>
                </c:pt>
                <c:pt idx="4">
                  <c:v>2.36</c:v>
                </c:pt>
              </c:numCache>
            </c:numRef>
          </c:val>
          <c:extLst>
            <c:ext xmlns:c16="http://schemas.microsoft.com/office/drawing/2014/chart" uri="{C3380CC4-5D6E-409C-BE32-E72D297353CC}">
              <c16:uniqueId val="{00000000-3B84-4A83-A085-BEC1613FEC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c:v>
                </c:pt>
                <c:pt idx="1">
                  <c:v>22.55</c:v>
                </c:pt>
                <c:pt idx="2">
                  <c:v>21.17</c:v>
                </c:pt>
                <c:pt idx="3">
                  <c:v>22.78</c:v>
                </c:pt>
                <c:pt idx="4">
                  <c:v>23.39</c:v>
                </c:pt>
              </c:numCache>
            </c:numRef>
          </c:val>
          <c:extLst>
            <c:ext xmlns:c16="http://schemas.microsoft.com/office/drawing/2014/chart" uri="{C3380CC4-5D6E-409C-BE32-E72D297353CC}">
              <c16:uniqueId val="{00000001-3B84-4A83-A085-BEC1613FEC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1.22</c:v>
                </c:pt>
                <c:pt idx="1">
                  <c:v>-0.38</c:v>
                </c:pt>
                <c:pt idx="2">
                  <c:v>8.5500000000000007</c:v>
                </c:pt>
                <c:pt idx="3">
                  <c:v>-6.15</c:v>
                </c:pt>
                <c:pt idx="4">
                  <c:v>-1.06</c:v>
                </c:pt>
              </c:numCache>
            </c:numRef>
          </c:val>
          <c:smooth val="0"/>
          <c:extLst>
            <c:ext xmlns:c16="http://schemas.microsoft.com/office/drawing/2014/chart" uri="{C3380CC4-5D6E-409C-BE32-E72D297353CC}">
              <c16:uniqueId val="{00000002-3B84-4A83-A085-BEC1613FEC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2D-4CB5-B69E-6F7FF64416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2D-4CB5-B69E-6F7FF6441693}"/>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0.81</c:v>
                </c:pt>
                <c:pt idx="2">
                  <c:v>#N/A</c:v>
                </c:pt>
                <c:pt idx="3">
                  <c:v>0.59</c:v>
                </c:pt>
                <c:pt idx="4">
                  <c:v>#N/A</c:v>
                </c:pt>
                <c:pt idx="5">
                  <c:v>0.34</c:v>
                </c:pt>
                <c:pt idx="6">
                  <c:v>#N/A</c:v>
                </c:pt>
                <c:pt idx="7">
                  <c:v>0</c:v>
                </c:pt>
                <c:pt idx="8">
                  <c:v>#N/A</c:v>
                </c:pt>
                <c:pt idx="9">
                  <c:v>0.02</c:v>
                </c:pt>
              </c:numCache>
            </c:numRef>
          </c:val>
          <c:extLst>
            <c:ext xmlns:c16="http://schemas.microsoft.com/office/drawing/2014/chart" uri="{C3380CC4-5D6E-409C-BE32-E72D297353CC}">
              <c16:uniqueId val="{00000002-D52D-4CB5-B69E-6F7FF6441693}"/>
            </c:ext>
          </c:extLst>
        </c:ser>
        <c:ser>
          <c:idx val="3"/>
          <c:order val="3"/>
          <c:tx>
            <c:strRef>
              <c:f>データシート!$A$30</c:f>
              <c:strCache>
                <c:ptCount val="1"/>
                <c:pt idx="0">
                  <c:v>町民保養センター事業特別会計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D52D-4CB5-B69E-6F7FF644169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4-D52D-4CB5-B69E-6F7FF644169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0.06</c:v>
                </c:pt>
                <c:pt idx="4">
                  <c:v>#N/A</c:v>
                </c:pt>
                <c:pt idx="5">
                  <c:v>0.06</c:v>
                </c:pt>
                <c:pt idx="6">
                  <c:v>#N/A</c:v>
                </c:pt>
                <c:pt idx="7">
                  <c:v>0.04</c:v>
                </c:pt>
                <c:pt idx="8">
                  <c:v>#N/A</c:v>
                </c:pt>
                <c:pt idx="9">
                  <c:v>0.34</c:v>
                </c:pt>
              </c:numCache>
            </c:numRef>
          </c:val>
          <c:extLst>
            <c:ext xmlns:c16="http://schemas.microsoft.com/office/drawing/2014/chart" uri="{C3380CC4-5D6E-409C-BE32-E72D297353CC}">
              <c16:uniqueId val="{00000005-D52D-4CB5-B69E-6F7FF6441693}"/>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0.26</c:v>
                </c:pt>
                <c:pt idx="2">
                  <c:v>#N/A</c:v>
                </c:pt>
                <c:pt idx="3">
                  <c:v>0.19</c:v>
                </c:pt>
                <c:pt idx="4">
                  <c:v>#N/A</c:v>
                </c:pt>
                <c:pt idx="5">
                  <c:v>0.41</c:v>
                </c:pt>
                <c:pt idx="6">
                  <c:v>#N/A</c:v>
                </c:pt>
                <c:pt idx="7">
                  <c:v>0.3</c:v>
                </c:pt>
                <c:pt idx="8">
                  <c:v>#N/A</c:v>
                </c:pt>
                <c:pt idx="9">
                  <c:v>0.59</c:v>
                </c:pt>
              </c:numCache>
            </c:numRef>
          </c:val>
          <c:extLst>
            <c:ext xmlns:c16="http://schemas.microsoft.com/office/drawing/2014/chart" uri="{C3380CC4-5D6E-409C-BE32-E72D297353CC}">
              <c16:uniqueId val="{00000006-D52D-4CB5-B69E-6F7FF644169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0.67</c:v>
                </c:pt>
                <c:pt idx="2">
                  <c:v>#N/A</c:v>
                </c:pt>
                <c:pt idx="3">
                  <c:v>0.35</c:v>
                </c:pt>
                <c:pt idx="4">
                  <c:v>#N/A</c:v>
                </c:pt>
                <c:pt idx="5">
                  <c:v>0.37</c:v>
                </c:pt>
                <c:pt idx="6">
                  <c:v>#N/A</c:v>
                </c:pt>
                <c:pt idx="7">
                  <c:v>0.91</c:v>
                </c:pt>
                <c:pt idx="8">
                  <c:v>#N/A</c:v>
                </c:pt>
                <c:pt idx="9">
                  <c:v>1.23</c:v>
                </c:pt>
              </c:numCache>
            </c:numRef>
          </c:val>
          <c:extLst>
            <c:ext xmlns:c16="http://schemas.microsoft.com/office/drawing/2014/chart" uri="{C3380CC4-5D6E-409C-BE32-E72D297353CC}">
              <c16:uniqueId val="{00000007-D52D-4CB5-B69E-6F7FF644169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2.99</c:v>
                </c:pt>
                <c:pt idx="2">
                  <c:v>#N/A</c:v>
                </c:pt>
                <c:pt idx="3">
                  <c:v>2.56</c:v>
                </c:pt>
                <c:pt idx="4">
                  <c:v>#N/A</c:v>
                </c:pt>
                <c:pt idx="5">
                  <c:v>10.95</c:v>
                </c:pt>
                <c:pt idx="6">
                  <c:v>#N/A</c:v>
                </c:pt>
                <c:pt idx="7">
                  <c:v>3.71</c:v>
                </c:pt>
                <c:pt idx="8">
                  <c:v>#N/A</c:v>
                </c:pt>
                <c:pt idx="9">
                  <c:v>2.36</c:v>
                </c:pt>
              </c:numCache>
            </c:numRef>
          </c:val>
          <c:extLst>
            <c:ext xmlns:c16="http://schemas.microsoft.com/office/drawing/2014/chart" uri="{C3380CC4-5D6E-409C-BE32-E72D297353CC}">
              <c16:uniqueId val="{00000008-D52D-4CB5-B69E-6F7FF6441693}"/>
            </c:ext>
          </c:extLst>
        </c:ser>
        <c:ser>
          <c:idx val="9"/>
          <c:order val="9"/>
          <c:tx>
            <c:strRef>
              <c:f>データシート!$A$36</c:f>
              <c:strCache>
                <c:ptCount val="1"/>
                <c:pt idx="0">
                  <c:v>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1.69</c:v>
                </c:pt>
                <c:pt idx="2">
                  <c:v>#N/A</c:v>
                </c:pt>
                <c:pt idx="3">
                  <c:v>1.59</c:v>
                </c:pt>
                <c:pt idx="4">
                  <c:v>#N/A</c:v>
                </c:pt>
                <c:pt idx="5">
                  <c:v>1.51</c:v>
                </c:pt>
                <c:pt idx="6">
                  <c:v>#N/A</c:v>
                </c:pt>
                <c:pt idx="7">
                  <c:v>2.81</c:v>
                </c:pt>
                <c:pt idx="8">
                  <c:v>#N/A</c:v>
                </c:pt>
                <c:pt idx="9">
                  <c:v>3.06</c:v>
                </c:pt>
              </c:numCache>
            </c:numRef>
          </c:val>
          <c:extLst>
            <c:ext xmlns:c16="http://schemas.microsoft.com/office/drawing/2014/chart" uri="{C3380CC4-5D6E-409C-BE32-E72D297353CC}">
              <c16:uniqueId val="{00000009-D52D-4CB5-B69E-6F7FF64416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608</c:v>
                </c:pt>
                <c:pt idx="5">
                  <c:v>581</c:v>
                </c:pt>
                <c:pt idx="8">
                  <c:v>572</c:v>
                </c:pt>
                <c:pt idx="11">
                  <c:v>593</c:v>
                </c:pt>
                <c:pt idx="14">
                  <c:v>646</c:v>
                </c:pt>
              </c:numCache>
            </c:numRef>
          </c:val>
          <c:extLst>
            <c:ext xmlns:c16="http://schemas.microsoft.com/office/drawing/2014/chart" uri="{C3380CC4-5D6E-409C-BE32-E72D297353CC}">
              <c16:uniqueId val="{00000000-790D-4225-A245-3273CB8C03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790D-4225-A245-3273CB8C03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c:v>
                </c:pt>
                <c:pt idx="3">
                  <c:v>12</c:v>
                </c:pt>
                <c:pt idx="6">
                  <c:v>25</c:v>
                </c:pt>
                <c:pt idx="9">
                  <c:v>25</c:v>
                </c:pt>
                <c:pt idx="12">
                  <c:v>4</c:v>
                </c:pt>
              </c:numCache>
            </c:numRef>
          </c:val>
          <c:extLst>
            <c:ext xmlns:c16="http://schemas.microsoft.com/office/drawing/2014/chart" uri="{C3380CC4-5D6E-409C-BE32-E72D297353CC}">
              <c16:uniqueId val="{00000002-790D-4225-A245-3273CB8C03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0D-4225-A245-3273CB8C03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226</c:v>
                </c:pt>
                <c:pt idx="3">
                  <c:v>222</c:v>
                </c:pt>
                <c:pt idx="6">
                  <c:v>226</c:v>
                </c:pt>
                <c:pt idx="9">
                  <c:v>257</c:v>
                </c:pt>
                <c:pt idx="12">
                  <c:v>269</c:v>
                </c:pt>
              </c:numCache>
            </c:numRef>
          </c:val>
          <c:extLst>
            <c:ext xmlns:c16="http://schemas.microsoft.com/office/drawing/2014/chart" uri="{C3380CC4-5D6E-409C-BE32-E72D297353CC}">
              <c16:uniqueId val="{00000004-790D-4225-A245-3273CB8C03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0D-4225-A245-3273CB8C03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0D-4225-A245-3273CB8C03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578</c:v>
                </c:pt>
                <c:pt idx="3">
                  <c:v>537</c:v>
                </c:pt>
                <c:pt idx="6">
                  <c:v>542</c:v>
                </c:pt>
                <c:pt idx="9">
                  <c:v>523</c:v>
                </c:pt>
                <c:pt idx="12">
                  <c:v>513</c:v>
                </c:pt>
              </c:numCache>
            </c:numRef>
          </c:val>
          <c:extLst>
            <c:ext xmlns:c16="http://schemas.microsoft.com/office/drawing/2014/chart" uri="{C3380CC4-5D6E-409C-BE32-E72D297353CC}">
              <c16:uniqueId val="{00000007-790D-4225-A245-3273CB8C03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202</c:v>
                </c:pt>
                <c:pt idx="2">
                  <c:v>#N/A</c:v>
                </c:pt>
                <c:pt idx="3">
                  <c:v>#N/A</c:v>
                </c:pt>
                <c:pt idx="4">
                  <c:v>190</c:v>
                </c:pt>
                <c:pt idx="5">
                  <c:v>#N/A</c:v>
                </c:pt>
                <c:pt idx="6">
                  <c:v>#N/A</c:v>
                </c:pt>
                <c:pt idx="7">
                  <c:v>221</c:v>
                </c:pt>
                <c:pt idx="8">
                  <c:v>#N/A</c:v>
                </c:pt>
                <c:pt idx="9">
                  <c:v>#N/A</c:v>
                </c:pt>
                <c:pt idx="10">
                  <c:v>212</c:v>
                </c:pt>
                <c:pt idx="11">
                  <c:v>#N/A</c:v>
                </c:pt>
                <c:pt idx="12">
                  <c:v>#N/A</c:v>
                </c:pt>
                <c:pt idx="13">
                  <c:v>141</c:v>
                </c:pt>
                <c:pt idx="14">
                  <c:v>#N/A</c:v>
                </c:pt>
              </c:numCache>
            </c:numRef>
          </c:val>
          <c:smooth val="0"/>
          <c:extLst>
            <c:ext xmlns:c16="http://schemas.microsoft.com/office/drawing/2014/chart" uri="{C3380CC4-5D6E-409C-BE32-E72D297353CC}">
              <c16:uniqueId val="{00000008-790D-4225-A245-3273CB8C03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4699</c:v>
                </c:pt>
                <c:pt idx="5">
                  <c:v>3862</c:v>
                </c:pt>
                <c:pt idx="8">
                  <c:v>2249</c:v>
                </c:pt>
                <c:pt idx="11">
                  <c:v>3892</c:v>
                </c:pt>
                <c:pt idx="14">
                  <c:v>3937</c:v>
                </c:pt>
              </c:numCache>
            </c:numRef>
          </c:val>
          <c:extLst>
            <c:ext xmlns:c16="http://schemas.microsoft.com/office/drawing/2014/chart" uri="{C3380CC4-5D6E-409C-BE32-E72D297353CC}">
              <c16:uniqueId val="{00000000-89A5-4E03-8764-34F631059F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151</c:v>
                </c:pt>
                <c:pt idx="5">
                  <c:v>134</c:v>
                </c:pt>
                <c:pt idx="8">
                  <c:v>131</c:v>
                </c:pt>
                <c:pt idx="11">
                  <c:v>0</c:v>
                </c:pt>
                <c:pt idx="14">
                  <c:v>0</c:v>
                </c:pt>
              </c:numCache>
            </c:numRef>
          </c:val>
          <c:extLst>
            <c:ext xmlns:c16="http://schemas.microsoft.com/office/drawing/2014/chart" uri="{C3380CC4-5D6E-409C-BE32-E72D297353CC}">
              <c16:uniqueId val="{00000001-89A5-4E03-8764-34F631059F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2022</c:v>
                </c:pt>
                <c:pt idx="5">
                  <c:v>2075</c:v>
                </c:pt>
                <c:pt idx="8">
                  <c:v>2191</c:v>
                </c:pt>
                <c:pt idx="11">
                  <c:v>2095</c:v>
                </c:pt>
                <c:pt idx="14">
                  <c:v>2175</c:v>
                </c:pt>
              </c:numCache>
            </c:numRef>
          </c:val>
          <c:extLst>
            <c:ext xmlns:c16="http://schemas.microsoft.com/office/drawing/2014/chart" uri="{C3380CC4-5D6E-409C-BE32-E72D297353CC}">
              <c16:uniqueId val="{00000002-89A5-4E03-8764-34F631059F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A5-4E03-8764-34F631059F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A5-4E03-8764-34F631059F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A5-4E03-8764-34F631059F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464</c:v>
                </c:pt>
                <c:pt idx="3">
                  <c:v>462</c:v>
                </c:pt>
                <c:pt idx="6">
                  <c:v>472</c:v>
                </c:pt>
                <c:pt idx="9">
                  <c:v>483</c:v>
                </c:pt>
                <c:pt idx="12">
                  <c:v>482</c:v>
                </c:pt>
              </c:numCache>
            </c:numRef>
          </c:val>
          <c:extLst>
            <c:ext xmlns:c16="http://schemas.microsoft.com/office/drawing/2014/chart" uri="{C3380CC4-5D6E-409C-BE32-E72D297353CC}">
              <c16:uniqueId val="{00000006-89A5-4E03-8764-34F631059F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9A5-4E03-8764-34F631059F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2340</c:v>
                </c:pt>
                <c:pt idx="3">
                  <c:v>2056</c:v>
                </c:pt>
                <c:pt idx="6">
                  <c:v>1845</c:v>
                </c:pt>
                <c:pt idx="9">
                  <c:v>1690</c:v>
                </c:pt>
                <c:pt idx="12">
                  <c:v>1889</c:v>
                </c:pt>
              </c:numCache>
            </c:numRef>
          </c:val>
          <c:extLst>
            <c:ext xmlns:c16="http://schemas.microsoft.com/office/drawing/2014/chart" uri="{C3380CC4-5D6E-409C-BE32-E72D297353CC}">
              <c16:uniqueId val="{00000008-89A5-4E03-8764-34F631059F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A5-4E03-8764-34F631059F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4204</c:v>
                </c:pt>
                <c:pt idx="3">
                  <c:v>4085</c:v>
                </c:pt>
                <c:pt idx="6">
                  <c:v>3973</c:v>
                </c:pt>
                <c:pt idx="9">
                  <c:v>4107</c:v>
                </c:pt>
                <c:pt idx="12">
                  <c:v>3826</c:v>
                </c:pt>
              </c:numCache>
            </c:numRef>
          </c:val>
          <c:extLst>
            <c:ext xmlns:c16="http://schemas.microsoft.com/office/drawing/2014/chart" uri="{C3380CC4-5D6E-409C-BE32-E72D297353CC}">
              <c16:uniqueId val="{0000000A-89A5-4E03-8764-34F631059F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137</c:v>
                </c:pt>
                <c:pt idx="2">
                  <c:v>#N/A</c:v>
                </c:pt>
                <c:pt idx="3">
                  <c:v>#N/A</c:v>
                </c:pt>
                <c:pt idx="4">
                  <c:v>531</c:v>
                </c:pt>
                <c:pt idx="5">
                  <c:v>#N/A</c:v>
                </c:pt>
                <c:pt idx="6">
                  <c:v>#N/A</c:v>
                </c:pt>
                <c:pt idx="7">
                  <c:v>1719</c:v>
                </c:pt>
                <c:pt idx="8">
                  <c:v>#N/A</c:v>
                </c:pt>
                <c:pt idx="9">
                  <c:v>#N/A</c:v>
                </c:pt>
                <c:pt idx="10">
                  <c:v>293</c:v>
                </c:pt>
                <c:pt idx="11">
                  <c:v>#N/A</c:v>
                </c:pt>
                <c:pt idx="12">
                  <c:v>#N/A</c:v>
                </c:pt>
                <c:pt idx="13">
                  <c:v>86</c:v>
                </c:pt>
                <c:pt idx="14">
                  <c:v>#N/A</c:v>
                </c:pt>
              </c:numCache>
            </c:numRef>
          </c:val>
          <c:smooth val="0"/>
          <c:extLst>
            <c:ext xmlns:c16="http://schemas.microsoft.com/office/drawing/2014/chart" uri="{C3380CC4-5D6E-409C-BE32-E72D297353CC}">
              <c16:uniqueId val="{0000000B-89A5-4E03-8764-34F631059F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677</c:v>
                </c:pt>
                <c:pt idx="1">
                  <c:v>717</c:v>
                </c:pt>
                <c:pt idx="2">
                  <c:v>727</c:v>
                </c:pt>
              </c:numCache>
            </c:numRef>
          </c:val>
          <c:extLst>
            <c:ext xmlns:c16="http://schemas.microsoft.com/office/drawing/2014/chart" uri="{C3380CC4-5D6E-409C-BE32-E72D297353CC}">
              <c16:uniqueId val="{00000000-E3AF-48AF-AAC7-927668287A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83</c:v>
                </c:pt>
                <c:pt idx="1">
                  <c:v>83</c:v>
                </c:pt>
                <c:pt idx="2">
                  <c:v>83</c:v>
                </c:pt>
              </c:numCache>
            </c:numRef>
          </c:val>
          <c:extLst>
            <c:ext xmlns:c16="http://schemas.microsoft.com/office/drawing/2014/chart" uri="{C3380CC4-5D6E-409C-BE32-E72D297353CC}">
              <c16:uniqueId val="{00000001-E3AF-48AF-AAC7-927668287A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1088</c:v>
                </c:pt>
                <c:pt idx="1">
                  <c:v>1067</c:v>
                </c:pt>
                <c:pt idx="2">
                  <c:v>1048</c:v>
                </c:pt>
              </c:numCache>
            </c:numRef>
          </c:val>
          <c:extLst>
            <c:ext xmlns:c16="http://schemas.microsoft.com/office/drawing/2014/chart" uri="{C3380CC4-5D6E-409C-BE32-E72D297353CC}">
              <c16:uniqueId val="{00000002-E3AF-48AF-AAC7-927668287A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2,673
353.56
5,079,194
4,989,618
73,397
3,109,303
3,826,411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が進み、年齢構成も少子高齢化が著しい状況にある。基幹産業である酪農業では、乳価が安定していて農業所得はやや高い水準にあるが、後継者がいない等の理由による離農で農家戸数が減少しており、法人化や大規模化等の経営基盤の強化が進めてられているとこ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町の財政構造は地方交付税等に多く依存しており、住民サービスの低下を招かないようにしつつ、老朽化した公共施設の統廃合等による経常経費の削減、ふるさと納税の取組みの強化などにより財源を確保し、健全な財政運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過去に実施した投資的事業に係る公債費、職員給与を含む人件費や公共施設の老朽化に伴う維持補修費が経常経費の大部分を占めている。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公債費について、一般会計では減少傾向が続くと</a:t>
          </a:r>
          <a:r>
            <a:rPr kumimoji="1" lang="ja-JP" altLang="ja-JP" sz="1100" b="0" i="0" baseline="0">
              <a:solidFill>
                <a:sysClr val="windowText" lastClr="000000"/>
              </a:solidFill>
              <a:effectLst/>
              <a:latin typeface="+mn-lt"/>
              <a:ea typeface="+mn-ea"/>
              <a:cs typeface="+mn-cs"/>
            </a:rPr>
            <a:t>見込まれる</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chemeClr val="dk1"/>
              </a:solidFill>
              <a:effectLst/>
              <a:latin typeface="+mn-lt"/>
              <a:ea typeface="+mn-ea"/>
              <a:cs typeface="+mn-cs"/>
            </a:rPr>
            <a:t>、水道事業会計では、泉源浄水場整備に係る償還が令和３年度から始まり一般会計からの繰出金が</a:t>
          </a:r>
          <a:r>
            <a:rPr kumimoji="1" lang="ja-JP" altLang="ja-JP" sz="1100" b="0" i="0" baseline="0">
              <a:solidFill>
                <a:sysClr val="windowText" lastClr="000000"/>
              </a:solidFill>
              <a:effectLst/>
              <a:latin typeface="+mn-lt"/>
              <a:ea typeface="+mn-ea"/>
              <a:cs typeface="+mn-cs"/>
            </a:rPr>
            <a:t>増加</a:t>
          </a:r>
          <a:r>
            <a:rPr kumimoji="1" lang="ja-JP" altLang="en-US" sz="1100" b="0" i="0" baseline="0">
              <a:solidFill>
                <a:sysClr val="windowText" lastClr="000000"/>
              </a:solidFill>
              <a:effectLst/>
              <a:latin typeface="+mn-lt"/>
              <a:ea typeface="+mn-ea"/>
              <a:cs typeface="+mn-cs"/>
            </a:rPr>
            <a:t>が見られ</a:t>
          </a:r>
          <a:r>
            <a:rPr kumimoji="1" lang="ja-JP" altLang="ja-JP" sz="1100" b="0" i="0" baseline="0">
              <a:solidFill>
                <a:schemeClr val="dk1"/>
              </a:solidFill>
              <a:effectLst/>
              <a:latin typeface="+mn-lt"/>
              <a:ea typeface="+mn-ea"/>
              <a:cs typeface="+mn-cs"/>
            </a:rPr>
            <a:t>、経常収支比率は類似団体と比較して</a:t>
          </a:r>
          <a:r>
            <a:rPr kumimoji="1" lang="ja-JP" altLang="en-US" sz="1100" b="0" i="0" baseline="0">
              <a:solidFill>
                <a:sysClr val="windowText" lastClr="000000"/>
              </a:solidFill>
              <a:effectLst/>
              <a:latin typeface="+mn-lt"/>
              <a:ea typeface="+mn-ea"/>
              <a:cs typeface="+mn-cs"/>
            </a:rPr>
            <a:t>低</a:t>
          </a:r>
          <a:r>
            <a:rPr kumimoji="1" lang="ja-JP" altLang="ja-JP" sz="1100" b="0" i="0" baseline="0">
              <a:solidFill>
                <a:sysClr val="windowText" lastClr="000000"/>
              </a:solidFill>
              <a:effectLst/>
              <a:latin typeface="+mn-lt"/>
              <a:ea typeface="+mn-ea"/>
              <a:cs typeface="+mn-cs"/>
            </a:rPr>
            <a:t>くなった</a:t>
          </a:r>
          <a:r>
            <a:rPr kumimoji="1" lang="ja-JP" altLang="ja-JP" sz="1100" b="0" i="0" baseline="0">
              <a:solidFill>
                <a:schemeClr val="dk1"/>
              </a:solidFill>
              <a:effectLst/>
              <a:latin typeface="+mn-lt"/>
              <a:ea typeface="+mn-ea"/>
              <a:cs typeface="+mn-cs"/>
            </a:rPr>
            <a:t>。引き続き、新規起債の抑制、職員定数管理を徹底するなど経常的経費の抑制に努める。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169756</xdr:rowOff>
    </xdr:from>
    <xdr:to>
      <xdr:col>23</xdr:col>
      <xdr:colOff>133350</xdr:colOff>
      <xdr:row>61</xdr:row>
      <xdr:rowOff>159596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9942406"/>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169756</xdr:rowOff>
    </xdr:from>
    <xdr:to>
      <xdr:col>19</xdr:col>
      <xdr:colOff>133350</xdr:colOff>
      <xdr:row>61</xdr:row>
      <xdr:rowOff>87206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9942406"/>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63</xdr:row>
      <xdr:rowOff>106256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4565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64</xdr:row>
      <xdr:rowOff>51435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0760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125323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118956</xdr:rowOff>
    </xdr:from>
    <xdr:to>
      <xdr:col>19</xdr:col>
      <xdr:colOff>184150</xdr:colOff>
      <xdr:row>58</xdr:row>
      <xdr:rowOff>49106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98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59283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966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36406</xdr:rowOff>
    </xdr:from>
    <xdr:to>
      <xdr:col>15</xdr:col>
      <xdr:colOff>133350</xdr:colOff>
      <xdr:row>61</xdr:row>
      <xdr:rowOff>138006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148183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人件費・物件費等決算額が類似団体と比較して高い傾向が続いている。経常的に要する人件費や、公共施設の維持管理に要する経費も増加傾向にある。引き続き、職員定数管理の徹底、公共施設の統廃合を計画的に進め、人件費・物件費等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88226</xdr:rowOff>
    </xdr:from>
    <xdr:to>
      <xdr:col>23</xdr:col>
      <xdr:colOff>133350</xdr:colOff>
      <xdr:row>83</xdr:row>
      <xdr:rowOff>125302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18576"/>
          <a:ext cx="838200" cy="3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37078</xdr:rowOff>
    </xdr:from>
    <xdr:to>
      <xdr:col>19</xdr:col>
      <xdr:colOff>133350</xdr:colOff>
      <xdr:row>83</xdr:row>
      <xdr:rowOff>88226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67428"/>
          <a:ext cx="889000" cy="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17534</xdr:rowOff>
    </xdr:from>
    <xdr:to>
      <xdr:col>15</xdr:col>
      <xdr:colOff>82550</xdr:colOff>
      <xdr:row>83</xdr:row>
      <xdr:rowOff>37078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47884"/>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129187</xdr:rowOff>
    </xdr:from>
    <xdr:to>
      <xdr:col>11</xdr:col>
      <xdr:colOff>31750</xdr:colOff>
      <xdr:row>83</xdr:row>
      <xdr:rowOff>17534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88087"/>
          <a:ext cx="889000" cy="5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74502</xdr:rowOff>
    </xdr:from>
    <xdr:to>
      <xdr:col>23</xdr:col>
      <xdr:colOff>184150</xdr:colOff>
      <xdr:row>84</xdr:row>
      <xdr:rowOff>4652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46579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37426</xdr:rowOff>
    </xdr:from>
    <xdr:to>
      <xdr:col>19</xdr:col>
      <xdr:colOff>184150</xdr:colOff>
      <xdr:row>83</xdr:row>
      <xdr:rowOff>139026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123803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54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157728</xdr:rowOff>
    </xdr:from>
    <xdr:to>
      <xdr:col>15</xdr:col>
      <xdr:colOff>133350</xdr:colOff>
      <xdr:row>83</xdr:row>
      <xdr:rowOff>87878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72655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0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138184</xdr:rowOff>
    </xdr:from>
    <xdr:to>
      <xdr:col>11</xdr:col>
      <xdr:colOff>82550</xdr:colOff>
      <xdr:row>83</xdr:row>
      <xdr:rowOff>68334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53111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8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78387</xdr:rowOff>
    </xdr:from>
    <xdr:to>
      <xdr:col>7</xdr:col>
      <xdr:colOff>31750</xdr:colOff>
      <xdr:row>83</xdr:row>
      <xdr:rowOff>8537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164764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職員数は類似団体と比較して多いものの、若年層の職員が多いためラスパイレス指数では類似団体と概ね同様な推移となっている。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105093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06625"/>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86995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066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62864</xdr:rowOff>
    </xdr:from>
    <xdr:to>
      <xdr:col>72</xdr:col>
      <xdr:colOff>203200</xdr:colOff>
      <xdr:row>87</xdr:row>
      <xdr:rowOff>86995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7901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56832</xdr:rowOff>
    </xdr:from>
    <xdr:to>
      <xdr:col>68</xdr:col>
      <xdr:colOff>152400</xdr:colOff>
      <xdr:row>87</xdr:row>
      <xdr:rowOff>62864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7298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12064</xdr:rowOff>
    </xdr:from>
    <xdr:to>
      <xdr:col>68</xdr:col>
      <xdr:colOff>203200</xdr:colOff>
      <xdr:row>87</xdr:row>
      <xdr:rowOff>113664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98441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近年、地域における雇用の場の確保を推進している観点から、地元出身者（主に高卒）を採用しているほか、保健福祉事業充実のため保健師を多く採用しており、類似団体平均から多くなっている。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職員の定数管理計画に基づいた退職者補充とし、年齢構成に配慮しながら適切な定数管理に努める。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126746</xdr:rowOff>
    </xdr:from>
    <xdr:to>
      <xdr:col>81</xdr:col>
      <xdr:colOff>44450</xdr:colOff>
      <xdr:row>60</xdr:row>
      <xdr:rowOff>129460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13746"/>
          <a:ext cx="8382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126746</xdr:rowOff>
    </xdr:from>
    <xdr:to>
      <xdr:col>77</xdr:col>
      <xdr:colOff>44450</xdr:colOff>
      <xdr:row>60</xdr:row>
      <xdr:rowOff>136096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13746"/>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113173</xdr:rowOff>
    </xdr:from>
    <xdr:to>
      <xdr:col>72</xdr:col>
      <xdr:colOff>203200</xdr:colOff>
      <xdr:row>60</xdr:row>
      <xdr:rowOff>136096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00173"/>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104124</xdr:rowOff>
    </xdr:from>
    <xdr:to>
      <xdr:col>68</xdr:col>
      <xdr:colOff>152400</xdr:colOff>
      <xdr:row>60</xdr:row>
      <xdr:rowOff>113173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9112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78660</xdr:rowOff>
    </xdr:from>
    <xdr:to>
      <xdr:col>81</xdr:col>
      <xdr:colOff>95250</xdr:colOff>
      <xdr:row>61</xdr:row>
      <xdr:rowOff>8810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50737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75946</xdr:rowOff>
    </xdr:from>
    <xdr:to>
      <xdr:col>77</xdr:col>
      <xdr:colOff>95250</xdr:colOff>
      <xdr:row>61</xdr:row>
      <xdr:rowOff>6096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162323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4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85296</xdr:rowOff>
    </xdr:from>
    <xdr:to>
      <xdr:col>73</xdr:col>
      <xdr:colOff>44450</xdr:colOff>
      <xdr:row>61</xdr:row>
      <xdr:rowOff>15446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62373</xdr:rowOff>
    </xdr:from>
    <xdr:to>
      <xdr:col>68</xdr:col>
      <xdr:colOff>203200</xdr:colOff>
      <xdr:row>60</xdr:row>
      <xdr:rowOff>163973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148750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3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53324</xdr:rowOff>
    </xdr:from>
    <xdr:to>
      <xdr:col>64</xdr:col>
      <xdr:colOff>152400</xdr:colOff>
      <xdr:row>60</xdr:row>
      <xdr:rowOff>154924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139701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2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投資的事業に係る償還のピークが過ぎ、新規起債を抑制してきたことから、着実に比率は減少し、類似団体との差は小さくなってきたが、簡易水道施設整備事業で多額の借入を行ったことから、実質公債費比率が増加に転じる年度もあ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今後も、新規起債は抑制し、安定した財政運営に努める。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25400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699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41487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49530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105833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504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106273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町内には老朽化している建物が多く、簡易水道事業では、配水管の更新も予定されているなど、施設の更新に要する事業費で将来負担比率は類似団体と比較すると高い状況が続くと予想される。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大型事業終了後は、新規起債は抑制し、公共施設の統廃合等による事業費の削減に努める。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123432</xdr:rowOff>
    </xdr:from>
    <xdr:to>
      <xdr:col>81</xdr:col>
      <xdr:colOff>44450</xdr:colOff>
      <xdr:row>14</xdr:row>
      <xdr:rowOff>41608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52282"/>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41608</xdr:rowOff>
    </xdr:from>
    <xdr:to>
      <xdr:col>77</xdr:col>
      <xdr:colOff>44450</xdr:colOff>
      <xdr:row>17</xdr:row>
      <xdr:rowOff>140849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41908"/>
          <a:ext cx="889000" cy="61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161109</xdr:rowOff>
    </xdr:from>
    <xdr:to>
      <xdr:col>72</xdr:col>
      <xdr:colOff>203200</xdr:colOff>
      <xdr:row>17</xdr:row>
      <xdr:rowOff>140849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561409"/>
          <a:ext cx="889000" cy="49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149860</xdr:rowOff>
    </xdr:from>
    <xdr:to>
      <xdr:col>68</xdr:col>
      <xdr:colOff>152400</xdr:colOff>
      <xdr:row>14</xdr:row>
      <xdr:rowOff>161109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378710"/>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44709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7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162258</xdr:rowOff>
    </xdr:from>
    <xdr:to>
      <xdr:col>77</xdr:col>
      <xdr:colOff>95250</xdr:colOff>
      <xdr:row>14</xdr:row>
      <xdr:rowOff>92408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77185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7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90049</xdr:rowOff>
    </xdr:from>
    <xdr:to>
      <xdr:col>73</xdr:col>
      <xdr:colOff>44450</xdr:colOff>
      <xdr:row>18</xdr:row>
      <xdr:rowOff>20199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4976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110309</xdr:rowOff>
    </xdr:from>
    <xdr:to>
      <xdr:col>68</xdr:col>
      <xdr:colOff>203200</xdr:colOff>
      <xdr:row>15</xdr:row>
      <xdr:rowOff>40459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25236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9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99060</xdr:rowOff>
    </xdr:from>
    <xdr:to>
      <xdr:col>64</xdr:col>
      <xdr:colOff>152400</xdr:colOff>
      <xdr:row>14</xdr:row>
      <xdr:rowOff>29210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13987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41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2,673
353.56
5,079,194
4,989,618
73,397
3,109,303
3,826,411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本町の職員の年齢構成は</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歳代が多く</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歳代が少ない傾向が続いてきたが、高年齢層の定年退職と新規採用による補充で若年化が進み類似団体平均を下回っている。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人当たりの職員数は類似団体平均と比較して多く、年齢構成も</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歳代前半が多くなっていることから、今後は人件費の割合が増加していくものと推測している。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40132</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69432"/>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40132</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69432"/>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160782</xdr:rowOff>
    </xdr:from>
    <xdr:to>
      <xdr:col>20</xdr:col>
      <xdr:colOff>38100</xdr:colOff>
      <xdr:row>34</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101109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類似</a:t>
          </a:r>
          <a:r>
            <a:rPr kumimoji="1" lang="ja-JP" altLang="ja-JP" sz="1100" b="0" i="0" baseline="0">
              <a:solidFill>
                <a:schemeClr val="dk1"/>
              </a:solidFill>
              <a:effectLst/>
              <a:latin typeface="+mn-lt"/>
              <a:ea typeface="+mn-ea"/>
              <a:cs typeface="+mn-cs"/>
            </a:rPr>
            <a:t>団体平均と比較すると、物件費の占める割合は下回っているが、公共施設の老朽化は進んでおり、公共施設の管理に要する経費は増加傾向にある。住民サービスを低下させないようにしつつ、事務的経費などの経費削減の徹底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16</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61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83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78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787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ひとり親世帯や高齢世帯の増加の影響等により、医療扶助や生活扶助費が増加傾向にあるほか、子ども・子育て支援給付費の増加により扶助費の占める割合は増加傾向にあるが、住民の健康や子育て支援は重要な施策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71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その他に占める経常収支比率が類似団体平均を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水道事業特別会計では老朽化した配水管の更新に要する経費</a:t>
          </a:r>
          <a:r>
            <a:rPr kumimoji="1" lang="ja-JP" altLang="en-US" sz="1100" b="0" i="0" baseline="0">
              <a:solidFill>
                <a:schemeClr val="dk1"/>
              </a:solidFill>
              <a:effectLst/>
              <a:latin typeface="+mn-lt"/>
              <a:ea typeface="+mn-ea"/>
              <a:cs typeface="+mn-cs"/>
            </a:rPr>
            <a:t>が増加しており、それに伴い</a:t>
          </a:r>
          <a:r>
            <a:rPr kumimoji="1" lang="ja-JP" altLang="ja-JP" sz="1100" b="0" i="0" baseline="0">
              <a:solidFill>
                <a:schemeClr val="dk1"/>
              </a:solidFill>
              <a:effectLst/>
              <a:latin typeface="+mn-lt"/>
              <a:ea typeface="+mn-ea"/>
              <a:cs typeface="+mn-cs"/>
            </a:rPr>
            <a:t>一般会計からの繰出金も増えている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今後の動向に注視しながら、</a:t>
          </a:r>
          <a:r>
            <a:rPr kumimoji="1" lang="ja-JP" altLang="ja-JP" sz="1100" b="0" i="0" baseline="0">
              <a:solidFill>
                <a:schemeClr val="dk1"/>
              </a:solidFill>
              <a:effectLst/>
              <a:latin typeface="+mn-lt"/>
              <a:ea typeface="+mn-ea"/>
              <a:cs typeface="+mn-cs"/>
            </a:rPr>
            <a:t>計画的な更新</a:t>
          </a:r>
          <a:r>
            <a:rPr kumimoji="1" lang="ja-JP" altLang="en-US" sz="1100" b="0" i="0" baseline="0">
              <a:solidFill>
                <a:schemeClr val="dk1"/>
              </a:solidFill>
              <a:effectLst/>
              <a:latin typeface="+mn-lt"/>
              <a:ea typeface="+mn-ea"/>
              <a:cs typeface="+mn-cs"/>
            </a:rPr>
            <a:t>に努めていく</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121285</xdr:rowOff>
    </xdr:from>
    <xdr:to>
      <xdr:col>82</xdr:col>
      <xdr:colOff>107950</xdr:colOff>
      <xdr:row>59</xdr:row>
      <xdr:rowOff>24130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722485"/>
          <a:ext cx="8382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121285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6139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60</xdr:row>
      <xdr:rowOff>138430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613900"/>
          <a:ext cx="889000" cy="8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60</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2311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70485</xdr:rowOff>
    </xdr:from>
    <xdr:to>
      <xdr:col>78</xdr:col>
      <xdr:colOff>120650</xdr:colOff>
      <xdr:row>57</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10812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87630</xdr:rowOff>
    </xdr:from>
    <xdr:to>
      <xdr:col>69</xdr:col>
      <xdr:colOff>142875</xdr:colOff>
      <xdr:row>61</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2557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4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64770</xdr:rowOff>
    </xdr:from>
    <xdr:to>
      <xdr:col>65</xdr:col>
      <xdr:colOff>53975</xdr:colOff>
      <xdr:row>59</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類似団体平均と比較すると、補助費等の占める割合は下回っている。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町立病院への赤字補てんの減少等が要因と考えられる</a:t>
          </a:r>
          <a:r>
            <a:rPr kumimoji="1" lang="ja-JP" altLang="ja-JP" sz="1100" b="1"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引き続き適正な運営に努めていきたい。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36</xdr:row>
      <xdr:rowOff>67564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07974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38</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079744"/>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38</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19404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37</xdr:row>
      <xdr:rowOff>120142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9404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過去の投資的事業に係る起債償還のピークが過ぎ、公債費の占める割合は概ね類似団体と同様の推移となっている。新規起債の償還時期によって多少の増減はあるが、今後も同水準が続くと見込まれる。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54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31750</xdr:rowOff>
    </xdr:from>
    <xdr:to>
      <xdr:col>19</xdr:col>
      <xdr:colOff>187325</xdr:colOff>
      <xdr:row>76</xdr:row>
      <xdr:rowOff>81280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0619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11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45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152400</xdr:rowOff>
    </xdr:from>
    <xdr:to>
      <xdr:col>20</xdr:col>
      <xdr:colOff>38100</xdr:colOff>
      <xdr:row>76</xdr:row>
      <xdr:rowOff>82550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92727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今後も</a:t>
          </a:r>
          <a:r>
            <a:rPr kumimoji="1" lang="ja-JP" altLang="ja-JP" sz="1100" b="0" i="0" baseline="0">
              <a:solidFill>
                <a:schemeClr val="dk1"/>
              </a:solidFill>
              <a:effectLst/>
              <a:latin typeface="+mn-lt"/>
              <a:ea typeface="+mn-ea"/>
              <a:cs typeface="+mn-cs"/>
            </a:rPr>
            <a:t>公共施設の統廃合、長寿命化対策を検討しながら、経費の削減と平準化を図る必要がある。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157480</xdr:rowOff>
    </xdr:from>
    <xdr:to>
      <xdr:col>82</xdr:col>
      <xdr:colOff>107950</xdr:colOff>
      <xdr:row>77</xdr:row>
      <xdr:rowOff>119380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67333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157480</xdr:rowOff>
    </xdr:from>
    <xdr:to>
      <xdr:col>78</xdr:col>
      <xdr:colOff>69850</xdr:colOff>
      <xdr:row>76</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2673330"/>
          <a:ext cx="88900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78</xdr:row>
      <xdr:rowOff>130811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195300"/>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20320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5039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68580</xdr:rowOff>
    </xdr:from>
    <xdr:to>
      <xdr:col>82</xdr:col>
      <xdr:colOff>158750</xdr:colOff>
      <xdr:row>77</xdr:row>
      <xdr:rowOff>170180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85107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106680</xdr:rowOff>
    </xdr:from>
    <xdr:to>
      <xdr:col>78</xdr:col>
      <xdr:colOff>120650</xdr:colOff>
      <xdr:row>74</xdr:row>
      <xdr:rowOff>36830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47007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39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20338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140970</xdr:rowOff>
    </xdr:from>
    <xdr:to>
      <xdr:col>65</xdr:col>
      <xdr:colOff>53975</xdr:colOff>
      <xdr:row>79</xdr:row>
      <xdr:rowOff>71120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55897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145612</xdr:rowOff>
    </xdr:from>
    <xdr:to>
      <xdr:col>29</xdr:col>
      <xdr:colOff>127000</xdr:colOff>
      <xdr:row>17</xdr:row>
      <xdr:rowOff>7930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36437"/>
          <a:ext cx="647700" cy="33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7930</xdr:rowOff>
    </xdr:from>
    <xdr:to>
      <xdr:col>26</xdr:col>
      <xdr:colOff>50800</xdr:colOff>
      <xdr:row>17</xdr:row>
      <xdr:rowOff>23254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70205"/>
          <a:ext cx="698500" cy="15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23254</xdr:rowOff>
    </xdr:from>
    <xdr:to>
      <xdr:col>22</xdr:col>
      <xdr:colOff>114300</xdr:colOff>
      <xdr:row>17</xdr:row>
      <xdr:rowOff>52010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85529"/>
          <a:ext cx="698500" cy="28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52010</xdr:rowOff>
    </xdr:from>
    <xdr:to>
      <xdr:col>18</xdr:col>
      <xdr:colOff>177800</xdr:colOff>
      <xdr:row>17</xdr:row>
      <xdr:rowOff>74504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14285"/>
          <a:ext cx="698500" cy="2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94812</xdr:rowOff>
    </xdr:from>
    <xdr:to>
      <xdr:col>29</xdr:col>
      <xdr:colOff>177800</xdr:colOff>
      <xdr:row>17</xdr:row>
      <xdr:rowOff>24962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85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111339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3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128580</xdr:rowOff>
    </xdr:from>
    <xdr:to>
      <xdr:col>26</xdr:col>
      <xdr:colOff>101600</xdr:colOff>
      <xdr:row>17</xdr:row>
      <xdr:rowOff>58730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19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68907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8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143904</xdr:rowOff>
    </xdr:from>
    <xdr:to>
      <xdr:col>22</xdr:col>
      <xdr:colOff>165100</xdr:colOff>
      <xdr:row>17</xdr:row>
      <xdr:rowOff>74054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3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84231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0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1210</xdr:rowOff>
    </xdr:from>
    <xdr:to>
      <xdr:col>19</xdr:col>
      <xdr:colOff>38100</xdr:colOff>
      <xdr:row>17</xdr:row>
      <xdr:rowOff>102810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6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112987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23704</xdr:rowOff>
    </xdr:from>
    <xdr:to>
      <xdr:col>15</xdr:col>
      <xdr:colOff>101600</xdr:colOff>
      <xdr:row>17</xdr:row>
      <xdr:rowOff>125304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8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135481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5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66956</xdr:rowOff>
    </xdr:from>
    <xdr:to>
      <xdr:col>29</xdr:col>
      <xdr:colOff>127000</xdr:colOff>
      <xdr:row>35</xdr:row>
      <xdr:rowOff>176794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77306"/>
          <a:ext cx="647700" cy="109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63106</xdr:rowOff>
    </xdr:from>
    <xdr:to>
      <xdr:col>26</xdr:col>
      <xdr:colOff>50800</xdr:colOff>
      <xdr:row>35</xdr:row>
      <xdr:rowOff>66956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73456"/>
          <a:ext cx="698500" cy="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63106</xdr:rowOff>
    </xdr:from>
    <xdr:to>
      <xdr:col>22</xdr:col>
      <xdr:colOff>114300</xdr:colOff>
      <xdr:row>35</xdr:row>
      <xdr:rowOff>118108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73456"/>
          <a:ext cx="698500" cy="55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103811</xdr:rowOff>
    </xdr:from>
    <xdr:to>
      <xdr:col>18</xdr:col>
      <xdr:colOff>177800</xdr:colOff>
      <xdr:row>35</xdr:row>
      <xdr:rowOff>118108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14161"/>
          <a:ext cx="698500" cy="1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125994</xdr:rowOff>
    </xdr:from>
    <xdr:to>
      <xdr:col>29</xdr:col>
      <xdr:colOff>177800</xdr:colOff>
      <xdr:row>35</xdr:row>
      <xdr:rowOff>227594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98071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0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16156</xdr:rowOff>
    </xdr:from>
    <xdr:to>
      <xdr:col>26</xdr:col>
      <xdr:colOff>101600</xdr:colOff>
      <xdr:row>35</xdr:row>
      <xdr:rowOff>117756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26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127933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95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12306</xdr:rowOff>
    </xdr:from>
    <xdr:to>
      <xdr:col>22</xdr:col>
      <xdr:colOff>165100</xdr:colOff>
      <xdr:row>35</xdr:row>
      <xdr:rowOff>113906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2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124083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9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67308</xdr:rowOff>
    </xdr:from>
    <xdr:to>
      <xdr:col>19</xdr:col>
      <xdr:colOff>38100</xdr:colOff>
      <xdr:row>35</xdr:row>
      <xdr:rowOff>168908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77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179085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4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53011</xdr:rowOff>
    </xdr:from>
    <xdr:to>
      <xdr:col>15</xdr:col>
      <xdr:colOff>101600</xdr:colOff>
      <xdr:row>35</xdr:row>
      <xdr:rowOff>154611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63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164788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3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2,673
353.56
5,079,194
4,989,618
73,397
3,109,303
3,826,411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33856</xdr:rowOff>
    </xdr:from>
    <xdr:to>
      <xdr:col>24</xdr:col>
      <xdr:colOff>63500</xdr:colOff>
      <xdr:row>36</xdr:row>
      <xdr:rowOff>46842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06056"/>
          <a:ext cx="838200" cy="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46842</xdr:rowOff>
    </xdr:from>
    <xdr:to>
      <xdr:col>19</xdr:col>
      <xdr:colOff>177800</xdr:colOff>
      <xdr:row>36</xdr:row>
      <xdr:rowOff>54072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19042"/>
          <a:ext cx="889000" cy="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54072</xdr:rowOff>
    </xdr:from>
    <xdr:to>
      <xdr:col>15</xdr:col>
      <xdr:colOff>50800</xdr:colOff>
      <xdr:row>36</xdr:row>
      <xdr:rowOff>85472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26272"/>
          <a:ext cx="889000" cy="3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85472</xdr:rowOff>
    </xdr:from>
    <xdr:to>
      <xdr:col>10</xdr:col>
      <xdr:colOff>114300</xdr:colOff>
      <xdr:row>36</xdr:row>
      <xdr:rowOff>141798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57672"/>
          <a:ext cx="889000" cy="5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154506</xdr:rowOff>
    </xdr:from>
    <xdr:to>
      <xdr:col>24</xdr:col>
      <xdr:colOff>114300</xdr:colOff>
      <xdr:row>36</xdr:row>
      <xdr:rowOff>84656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5933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0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167492</xdr:rowOff>
    </xdr:from>
    <xdr:to>
      <xdr:col>20</xdr:col>
      <xdr:colOff>38100</xdr:colOff>
      <xdr:row>36</xdr:row>
      <xdr:rowOff>97642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114169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4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3272</xdr:rowOff>
    </xdr:from>
    <xdr:to>
      <xdr:col>15</xdr:col>
      <xdr:colOff>101600</xdr:colOff>
      <xdr:row>36</xdr:row>
      <xdr:rowOff>104872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121399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34672</xdr:rowOff>
    </xdr:from>
    <xdr:to>
      <xdr:col>10</xdr:col>
      <xdr:colOff>165100</xdr:colOff>
      <xdr:row>36</xdr:row>
      <xdr:rowOff>136272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152799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90998</xdr:rowOff>
    </xdr:from>
    <xdr:to>
      <xdr:col>6</xdr:col>
      <xdr:colOff>38100</xdr:colOff>
      <xdr:row>37</xdr:row>
      <xdr:rowOff>21148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37675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3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9832</xdr:rowOff>
    </xdr:from>
    <xdr:to>
      <xdr:col>24</xdr:col>
      <xdr:colOff>63500</xdr:colOff>
      <xdr:row>57</xdr:row>
      <xdr:rowOff>29002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82482"/>
          <a:ext cx="8382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9832</xdr:rowOff>
    </xdr:from>
    <xdr:to>
      <xdr:col>19</xdr:col>
      <xdr:colOff>177800</xdr:colOff>
      <xdr:row>57</xdr:row>
      <xdr:rowOff>82952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82482"/>
          <a:ext cx="889000" cy="7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82639</xdr:rowOff>
    </xdr:from>
    <xdr:to>
      <xdr:col>15</xdr:col>
      <xdr:colOff>50800</xdr:colOff>
      <xdr:row>57</xdr:row>
      <xdr:rowOff>82952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55289"/>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82639</xdr:rowOff>
    </xdr:from>
    <xdr:to>
      <xdr:col>10</xdr:col>
      <xdr:colOff>114300</xdr:colOff>
      <xdr:row>57</xdr:row>
      <xdr:rowOff>90809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5289"/>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149652</xdr:rowOff>
    </xdr:from>
    <xdr:to>
      <xdr:col>24</xdr:col>
      <xdr:colOff>114300</xdr:colOff>
      <xdr:row>57</xdr:row>
      <xdr:rowOff>79802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130482</xdr:rowOff>
    </xdr:from>
    <xdr:to>
      <xdr:col>20</xdr:col>
      <xdr:colOff>38100</xdr:colOff>
      <xdr:row>57</xdr:row>
      <xdr:rowOff>60632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3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77159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0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32152</xdr:rowOff>
    </xdr:from>
    <xdr:to>
      <xdr:col>15</xdr:col>
      <xdr:colOff>101600</xdr:colOff>
      <xdr:row>57</xdr:row>
      <xdr:rowOff>133752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150279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8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31839</xdr:rowOff>
    </xdr:from>
    <xdr:to>
      <xdr:col>10</xdr:col>
      <xdr:colOff>165100</xdr:colOff>
      <xdr:row>57</xdr:row>
      <xdr:rowOff>133439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149966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7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40009</xdr:rowOff>
    </xdr:from>
    <xdr:to>
      <xdr:col>6</xdr:col>
      <xdr:colOff>38100</xdr:colOff>
      <xdr:row>57</xdr:row>
      <xdr:rowOff>141609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158136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8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170890</xdr:rowOff>
    </xdr:from>
    <xdr:to>
      <xdr:col>24</xdr:col>
      <xdr:colOff>63500</xdr:colOff>
      <xdr:row>76</xdr:row>
      <xdr:rowOff>37827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858190"/>
          <a:ext cx="838200" cy="20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37827</xdr:rowOff>
    </xdr:from>
    <xdr:to>
      <xdr:col>19</xdr:col>
      <xdr:colOff>177800</xdr:colOff>
      <xdr:row>76</xdr:row>
      <xdr:rowOff>51498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68027"/>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51498</xdr:rowOff>
    </xdr:from>
    <xdr:to>
      <xdr:col>15</xdr:col>
      <xdr:colOff>50800</xdr:colOff>
      <xdr:row>76</xdr:row>
      <xdr:rowOff>93870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81698"/>
          <a:ext cx="889000" cy="4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93870</xdr:rowOff>
    </xdr:from>
    <xdr:to>
      <xdr:col>10</xdr:col>
      <xdr:colOff>114300</xdr:colOff>
      <xdr:row>77</xdr:row>
      <xdr:rowOff>85083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24070"/>
          <a:ext cx="889000" cy="16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120090</xdr:rowOff>
    </xdr:from>
    <xdr:to>
      <xdr:col>24</xdr:col>
      <xdr:colOff>114300</xdr:colOff>
      <xdr:row>75</xdr:row>
      <xdr:rowOff>50240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142967</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65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158477</xdr:rowOff>
    </xdr:from>
    <xdr:to>
      <xdr:col>20</xdr:col>
      <xdr:colOff>38100</xdr:colOff>
      <xdr:row>76</xdr:row>
      <xdr:rowOff>88627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105153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698</xdr:rowOff>
    </xdr:from>
    <xdr:to>
      <xdr:col>15</xdr:col>
      <xdr:colOff>101600</xdr:colOff>
      <xdr:row>76</xdr:row>
      <xdr:rowOff>102298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118824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0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43070</xdr:rowOff>
    </xdr:from>
    <xdr:to>
      <xdr:col>10</xdr:col>
      <xdr:colOff>165100</xdr:colOff>
      <xdr:row>76</xdr:row>
      <xdr:rowOff>144670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161197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34283</xdr:rowOff>
    </xdr:from>
    <xdr:to>
      <xdr:col>6</xdr:col>
      <xdr:colOff>38100</xdr:colOff>
      <xdr:row>77</xdr:row>
      <xdr:rowOff>135883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152410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1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54242</xdr:rowOff>
    </xdr:from>
    <xdr:to>
      <xdr:col>24</xdr:col>
      <xdr:colOff>63500</xdr:colOff>
      <xdr:row>95</xdr:row>
      <xdr:rowOff>56756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41992"/>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56756</xdr:rowOff>
    </xdr:from>
    <xdr:to>
      <xdr:col>19</xdr:col>
      <xdr:colOff>177800</xdr:colOff>
      <xdr:row>95</xdr:row>
      <xdr:rowOff>62365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44506"/>
          <a:ext cx="8890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55682</xdr:rowOff>
    </xdr:from>
    <xdr:to>
      <xdr:col>15</xdr:col>
      <xdr:colOff>50800</xdr:colOff>
      <xdr:row>95</xdr:row>
      <xdr:rowOff>62365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343432"/>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55682</xdr:rowOff>
    </xdr:from>
    <xdr:to>
      <xdr:col>10</xdr:col>
      <xdr:colOff>114300</xdr:colOff>
      <xdr:row>95</xdr:row>
      <xdr:rowOff>91526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43432"/>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3442</xdr:rowOff>
    </xdr:from>
    <xdr:to>
      <xdr:col>24</xdr:col>
      <xdr:colOff>114300</xdr:colOff>
      <xdr:row>95</xdr:row>
      <xdr:rowOff>105042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153319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5956</xdr:rowOff>
    </xdr:from>
    <xdr:to>
      <xdr:col>20</xdr:col>
      <xdr:colOff>38100</xdr:colOff>
      <xdr:row>95</xdr:row>
      <xdr:rowOff>107556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124083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11565</xdr:rowOff>
    </xdr:from>
    <xdr:to>
      <xdr:col>15</xdr:col>
      <xdr:colOff>101600</xdr:colOff>
      <xdr:row>95</xdr:row>
      <xdr:rowOff>113165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9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104292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9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4882</xdr:rowOff>
    </xdr:from>
    <xdr:to>
      <xdr:col>10</xdr:col>
      <xdr:colOff>165100</xdr:colOff>
      <xdr:row>95</xdr:row>
      <xdr:rowOff>106482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123009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6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40726</xdr:rowOff>
    </xdr:from>
    <xdr:to>
      <xdr:col>6</xdr:col>
      <xdr:colOff>38100</xdr:colOff>
      <xdr:row>95</xdr:row>
      <xdr:rowOff>142326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158853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40768</xdr:rowOff>
    </xdr:from>
    <xdr:to>
      <xdr:col>55</xdr:col>
      <xdr:colOff>0</xdr:colOff>
      <xdr:row>34</xdr:row>
      <xdr:rowOff>133627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527168"/>
          <a:ext cx="838200" cy="4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40768</xdr:rowOff>
    </xdr:from>
    <xdr:to>
      <xdr:col>50</xdr:col>
      <xdr:colOff>114300</xdr:colOff>
      <xdr:row>35</xdr:row>
      <xdr:rowOff>12743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527168"/>
          <a:ext cx="889000" cy="48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126062</xdr:rowOff>
    </xdr:from>
    <xdr:to>
      <xdr:col>45</xdr:col>
      <xdr:colOff>177800</xdr:colOff>
      <xdr:row>35</xdr:row>
      <xdr:rowOff>12743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83912"/>
          <a:ext cx="889000" cy="2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126062</xdr:rowOff>
    </xdr:from>
    <xdr:to>
      <xdr:col>41</xdr:col>
      <xdr:colOff>50800</xdr:colOff>
      <xdr:row>35</xdr:row>
      <xdr:rowOff>34870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83912"/>
          <a:ext cx="889000" cy="2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82827</xdr:rowOff>
    </xdr:from>
    <xdr:to>
      <xdr:col>55</xdr:col>
      <xdr:colOff>50800</xdr:colOff>
      <xdr:row>35</xdr:row>
      <xdr:rowOff>12977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105704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6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161418</xdr:rowOff>
    </xdr:from>
    <xdr:to>
      <xdr:col>50</xdr:col>
      <xdr:colOff>165100</xdr:colOff>
      <xdr:row>32</xdr:row>
      <xdr:rowOff>91568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4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108095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25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133393</xdr:rowOff>
    </xdr:from>
    <xdr:to>
      <xdr:col>46</xdr:col>
      <xdr:colOff>38100</xdr:colOff>
      <xdr:row>35</xdr:row>
      <xdr:rowOff>63543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80070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3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75262</xdr:rowOff>
    </xdr:from>
    <xdr:to>
      <xdr:col>41</xdr:col>
      <xdr:colOff>101600</xdr:colOff>
      <xdr:row>34</xdr:row>
      <xdr:rowOff>5412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21939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50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155520</xdr:rowOff>
    </xdr:from>
    <xdr:to>
      <xdr:col>36</xdr:col>
      <xdr:colOff>165100</xdr:colOff>
      <xdr:row>35</xdr:row>
      <xdr:rowOff>85670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102197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6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150404</xdr:rowOff>
    </xdr:from>
    <xdr:to>
      <xdr:col>55</xdr:col>
      <xdr:colOff>0</xdr:colOff>
      <xdr:row>58</xdr:row>
      <xdr:rowOff>118710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23054"/>
          <a:ext cx="838200" cy="13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150404</xdr:rowOff>
    </xdr:from>
    <xdr:to>
      <xdr:col>50</xdr:col>
      <xdr:colOff>114300</xdr:colOff>
      <xdr:row>58</xdr:row>
      <xdr:rowOff>117656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23054"/>
          <a:ext cx="889000" cy="1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103747</xdr:rowOff>
    </xdr:from>
    <xdr:to>
      <xdr:col>45</xdr:col>
      <xdr:colOff>177800</xdr:colOff>
      <xdr:row>58</xdr:row>
      <xdr:rowOff>117656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47847"/>
          <a:ext cx="889000" cy="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103747</xdr:rowOff>
    </xdr:from>
    <xdr:to>
      <xdr:col>41</xdr:col>
      <xdr:colOff>50800</xdr:colOff>
      <xdr:row>58</xdr:row>
      <xdr:rowOff>129045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47847"/>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67910</xdr:rowOff>
    </xdr:from>
    <xdr:to>
      <xdr:col>55</xdr:col>
      <xdr:colOff>50800</xdr:colOff>
      <xdr:row>58</xdr:row>
      <xdr:rowOff>169510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154287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2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99604</xdr:rowOff>
    </xdr:from>
    <xdr:to>
      <xdr:col>50</xdr:col>
      <xdr:colOff>165100</xdr:colOff>
      <xdr:row>58</xdr:row>
      <xdr:rowOff>29754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7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46281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4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66856</xdr:rowOff>
    </xdr:from>
    <xdr:to>
      <xdr:col>46</xdr:col>
      <xdr:colOff>38100</xdr:colOff>
      <xdr:row>58</xdr:row>
      <xdr:rowOff>168456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159583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52947</xdr:rowOff>
    </xdr:from>
    <xdr:to>
      <xdr:col>41</xdr:col>
      <xdr:colOff>101600</xdr:colOff>
      <xdr:row>58</xdr:row>
      <xdr:rowOff>154547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145674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8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78245</xdr:rowOff>
    </xdr:from>
    <xdr:to>
      <xdr:col>36</xdr:col>
      <xdr:colOff>165100</xdr:colOff>
      <xdr:row>59</xdr:row>
      <xdr:rowOff>8395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170972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1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77254</xdr:rowOff>
    </xdr:from>
    <xdr:to>
      <xdr:col>55</xdr:col>
      <xdr:colOff>0</xdr:colOff>
      <xdr:row>99</xdr:row>
      <xdr:rowOff>77347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79354"/>
          <a:ext cx="838200" cy="17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77254</xdr:rowOff>
    </xdr:from>
    <xdr:to>
      <xdr:col>50</xdr:col>
      <xdr:colOff>114300</xdr:colOff>
      <xdr:row>98</xdr:row>
      <xdr:rowOff>164703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79354"/>
          <a:ext cx="889000" cy="8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145047</xdr:rowOff>
    </xdr:from>
    <xdr:to>
      <xdr:col>45</xdr:col>
      <xdr:colOff>177800</xdr:colOff>
      <xdr:row>98</xdr:row>
      <xdr:rowOff>164703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47147"/>
          <a:ext cx="889000" cy="1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145047</xdr:rowOff>
    </xdr:from>
    <xdr:to>
      <xdr:col>41</xdr:col>
      <xdr:colOff>50800</xdr:colOff>
      <xdr:row>99</xdr:row>
      <xdr:rowOff>11016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47147"/>
          <a:ext cx="889000" cy="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26547</xdr:rowOff>
    </xdr:from>
    <xdr:to>
      <xdr:col>55</xdr:col>
      <xdr:colOff>50800</xdr:colOff>
      <xdr:row>99</xdr:row>
      <xdr:rowOff>128147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700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112924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1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26454</xdr:rowOff>
    </xdr:from>
    <xdr:to>
      <xdr:col>50</xdr:col>
      <xdr:colOff>165100</xdr:colOff>
      <xdr:row>98</xdr:row>
      <xdr:rowOff>128054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144581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60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113903</xdr:rowOff>
    </xdr:from>
    <xdr:to>
      <xdr:col>46</xdr:col>
      <xdr:colOff>38100</xdr:colOff>
      <xdr:row>99</xdr:row>
      <xdr:rowOff>44053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35180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94247</xdr:rowOff>
    </xdr:from>
    <xdr:to>
      <xdr:col>41</xdr:col>
      <xdr:colOff>101600</xdr:colOff>
      <xdr:row>99</xdr:row>
      <xdr:rowOff>24397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15524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131666</xdr:rowOff>
    </xdr:from>
    <xdr:to>
      <xdr:col>36</xdr:col>
      <xdr:colOff>165100</xdr:colOff>
      <xdr:row>99</xdr:row>
      <xdr:rowOff>61816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52943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21256</xdr:rowOff>
    </xdr:from>
    <xdr:to>
      <xdr:col>85</xdr:col>
      <xdr:colOff>127000</xdr:colOff>
      <xdr:row>77</xdr:row>
      <xdr:rowOff>32982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22906"/>
          <a:ext cx="8382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29949</xdr:rowOff>
    </xdr:from>
    <xdr:to>
      <xdr:col>81</xdr:col>
      <xdr:colOff>50800</xdr:colOff>
      <xdr:row>77</xdr:row>
      <xdr:rowOff>32982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31599"/>
          <a:ext cx="8890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29949</xdr:rowOff>
    </xdr:from>
    <xdr:to>
      <xdr:col>76</xdr:col>
      <xdr:colOff>114300</xdr:colOff>
      <xdr:row>77</xdr:row>
      <xdr:rowOff>42901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31599"/>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20856</xdr:rowOff>
    </xdr:from>
    <xdr:to>
      <xdr:col>71</xdr:col>
      <xdr:colOff>177800</xdr:colOff>
      <xdr:row>77</xdr:row>
      <xdr:rowOff>42901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22506"/>
          <a:ext cx="8890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141906</xdr:rowOff>
    </xdr:from>
    <xdr:to>
      <xdr:col>85</xdr:col>
      <xdr:colOff>177800</xdr:colOff>
      <xdr:row>77</xdr:row>
      <xdr:rowOff>72056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164783</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2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153632</xdr:rowOff>
    </xdr:from>
    <xdr:to>
      <xdr:col>81</xdr:col>
      <xdr:colOff>101600</xdr:colOff>
      <xdr:row>77</xdr:row>
      <xdr:rowOff>83782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100309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5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150599</xdr:rowOff>
    </xdr:from>
    <xdr:to>
      <xdr:col>76</xdr:col>
      <xdr:colOff>165100</xdr:colOff>
      <xdr:row>77</xdr:row>
      <xdr:rowOff>80749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97276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163551</xdr:rowOff>
    </xdr:from>
    <xdr:to>
      <xdr:col>72</xdr:col>
      <xdr:colOff>38100</xdr:colOff>
      <xdr:row>77</xdr:row>
      <xdr:rowOff>93701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110228</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6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141506</xdr:rowOff>
    </xdr:from>
    <xdr:to>
      <xdr:col>67</xdr:col>
      <xdr:colOff>101600</xdr:colOff>
      <xdr:row>77</xdr:row>
      <xdr:rowOff>71656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88184</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4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141193</xdr:rowOff>
    </xdr:from>
    <xdr:to>
      <xdr:col>85</xdr:col>
      <xdr:colOff>127000</xdr:colOff>
      <xdr:row>98</xdr:row>
      <xdr:rowOff>149761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43293"/>
          <a:ext cx="838200" cy="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149761</xdr:rowOff>
    </xdr:from>
    <xdr:to>
      <xdr:col>81</xdr:col>
      <xdr:colOff>50800</xdr:colOff>
      <xdr:row>99</xdr:row>
      <xdr:rowOff>623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51861"/>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160562</xdr:rowOff>
    </xdr:from>
    <xdr:to>
      <xdr:col>76</xdr:col>
      <xdr:colOff>114300</xdr:colOff>
      <xdr:row>99</xdr:row>
      <xdr:rowOff>623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62662"/>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160161</xdr:rowOff>
    </xdr:from>
    <xdr:to>
      <xdr:col>71</xdr:col>
      <xdr:colOff>177800</xdr:colOff>
      <xdr:row>98</xdr:row>
      <xdr:rowOff>160562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62261"/>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90393</xdr:rowOff>
    </xdr:from>
    <xdr:to>
      <xdr:col>85</xdr:col>
      <xdr:colOff>177800</xdr:colOff>
      <xdr:row>99</xdr:row>
      <xdr:rowOff>20543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5320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98961</xdr:rowOff>
    </xdr:from>
    <xdr:to>
      <xdr:col>81</xdr:col>
      <xdr:colOff>101600</xdr:colOff>
      <xdr:row>99</xdr:row>
      <xdr:rowOff>29111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0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20238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9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121273</xdr:rowOff>
    </xdr:from>
    <xdr:to>
      <xdr:col>76</xdr:col>
      <xdr:colOff>165100</xdr:colOff>
      <xdr:row>99</xdr:row>
      <xdr:rowOff>51423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42550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70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109762</xdr:rowOff>
    </xdr:from>
    <xdr:to>
      <xdr:col>72</xdr:col>
      <xdr:colOff>38100</xdr:colOff>
      <xdr:row>99</xdr:row>
      <xdr:rowOff>39912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31039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0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109361</xdr:rowOff>
    </xdr:from>
    <xdr:to>
      <xdr:col>67</xdr:col>
      <xdr:colOff>101600</xdr:colOff>
      <xdr:row>99</xdr:row>
      <xdr:rowOff>39511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30638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72848</xdr:rowOff>
    </xdr:from>
    <xdr:to>
      <xdr:col>116</xdr:col>
      <xdr:colOff>63500</xdr:colOff>
      <xdr:row>57</xdr:row>
      <xdr:rowOff>75884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45498"/>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75884</xdr:rowOff>
    </xdr:from>
    <xdr:to>
      <xdr:col>111</xdr:col>
      <xdr:colOff>177800</xdr:colOff>
      <xdr:row>57</xdr:row>
      <xdr:rowOff>82157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48534"/>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82157</xdr:rowOff>
    </xdr:from>
    <xdr:to>
      <xdr:col>107</xdr:col>
      <xdr:colOff>50800</xdr:colOff>
      <xdr:row>57</xdr:row>
      <xdr:rowOff>85760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54807"/>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85320</xdr:rowOff>
    </xdr:from>
    <xdr:to>
      <xdr:col>102</xdr:col>
      <xdr:colOff>114300</xdr:colOff>
      <xdr:row>57</xdr:row>
      <xdr:rowOff>85760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57970"/>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22048</xdr:rowOff>
    </xdr:from>
    <xdr:to>
      <xdr:col>116</xdr:col>
      <xdr:colOff>114300</xdr:colOff>
      <xdr:row>57</xdr:row>
      <xdr:rowOff>123648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9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44925</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25084</xdr:rowOff>
    </xdr:from>
    <xdr:to>
      <xdr:col>112</xdr:col>
      <xdr:colOff>38100</xdr:colOff>
      <xdr:row>57</xdr:row>
      <xdr:rowOff>126684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143211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5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31357</xdr:rowOff>
    </xdr:from>
    <xdr:to>
      <xdr:col>107</xdr:col>
      <xdr:colOff>101600</xdr:colOff>
      <xdr:row>57</xdr:row>
      <xdr:rowOff>132957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149484</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5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34960</xdr:rowOff>
    </xdr:from>
    <xdr:to>
      <xdr:col>102</xdr:col>
      <xdr:colOff>165100</xdr:colOff>
      <xdr:row>57</xdr:row>
      <xdr:rowOff>136560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153087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58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34520</xdr:rowOff>
    </xdr:from>
    <xdr:to>
      <xdr:col>98</xdr:col>
      <xdr:colOff>38100</xdr:colOff>
      <xdr:row>57</xdr:row>
      <xdr:rowOff>136120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152647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58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29412</xdr:rowOff>
    </xdr:from>
    <xdr:to>
      <xdr:col>116</xdr:col>
      <xdr:colOff>63500</xdr:colOff>
      <xdr:row>74</xdr:row>
      <xdr:rowOff>148429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716712"/>
          <a:ext cx="838200" cy="1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148429</xdr:rowOff>
    </xdr:from>
    <xdr:to>
      <xdr:col>111</xdr:col>
      <xdr:colOff>177800</xdr:colOff>
      <xdr:row>75</xdr:row>
      <xdr:rowOff>94659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35729"/>
          <a:ext cx="889000" cy="1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74724</xdr:rowOff>
    </xdr:from>
    <xdr:to>
      <xdr:col>107</xdr:col>
      <xdr:colOff>50800</xdr:colOff>
      <xdr:row>75</xdr:row>
      <xdr:rowOff>94659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33474"/>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74724</xdr:rowOff>
    </xdr:from>
    <xdr:to>
      <xdr:col>102</xdr:col>
      <xdr:colOff>114300</xdr:colOff>
      <xdr:row>75</xdr:row>
      <xdr:rowOff>151724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33474"/>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150062</xdr:rowOff>
    </xdr:from>
    <xdr:to>
      <xdr:col>116</xdr:col>
      <xdr:colOff>114300</xdr:colOff>
      <xdr:row>74</xdr:row>
      <xdr:rowOff>80212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1489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97629</xdr:rowOff>
    </xdr:from>
    <xdr:to>
      <xdr:col>112</xdr:col>
      <xdr:colOff>38100</xdr:colOff>
      <xdr:row>75</xdr:row>
      <xdr:rowOff>27779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44306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5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43859</xdr:rowOff>
    </xdr:from>
    <xdr:to>
      <xdr:col>107</xdr:col>
      <xdr:colOff>101600</xdr:colOff>
      <xdr:row>75</xdr:row>
      <xdr:rowOff>145459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161986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7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23924</xdr:rowOff>
    </xdr:from>
    <xdr:to>
      <xdr:col>102</xdr:col>
      <xdr:colOff>165100</xdr:colOff>
      <xdr:row>75</xdr:row>
      <xdr:rowOff>125524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142051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65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100924</xdr:rowOff>
    </xdr:from>
    <xdr:to>
      <xdr:col>98</xdr:col>
      <xdr:colOff>38100</xdr:colOff>
      <xdr:row>76</xdr:row>
      <xdr:rowOff>31074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47601</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歳出総額は、住民</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a:t>
          </a:r>
          <a:r>
            <a:rPr kumimoji="1" lang="en-US" altLang="ja-JP" sz="1100" b="0" i="0" baseline="0">
              <a:solidFill>
                <a:sysClr val="windowText" lastClr="000000"/>
              </a:solidFill>
              <a:effectLst/>
              <a:latin typeface="+mn-lt"/>
              <a:ea typeface="+mn-ea"/>
              <a:cs typeface="+mn-cs"/>
            </a:rPr>
            <a:t>1,826,361</a:t>
          </a:r>
          <a:r>
            <a:rPr kumimoji="1" lang="ja-JP" altLang="en-US" sz="1100" b="0" i="0" baseline="0">
              <a:solidFill>
                <a:sysClr val="windowText" lastClr="000000"/>
              </a:solidFill>
              <a:effectLst/>
              <a:latin typeface="+mn-lt"/>
              <a:ea typeface="+mn-ea"/>
              <a:cs typeface="+mn-cs"/>
            </a:rPr>
            <a:t>円と</a:t>
          </a:r>
          <a:r>
            <a:rPr kumimoji="1" lang="ja-JP" altLang="ja-JP" sz="1100" b="0" i="0" baseline="0">
              <a:solidFill>
                <a:sysClr val="windowText" lastClr="000000"/>
              </a:solidFill>
              <a:effectLst/>
              <a:latin typeface="+mn-lt"/>
              <a:ea typeface="+mn-ea"/>
              <a:cs typeface="+mn-cs"/>
            </a:rPr>
            <a:t>なって</a:t>
          </a:r>
          <a:r>
            <a:rPr kumimoji="1" lang="ja-JP" altLang="ja-JP" sz="1100" b="0" i="0" baseline="0">
              <a:solidFill>
                <a:schemeClr val="dk1"/>
              </a:solidFill>
              <a:effectLst/>
              <a:latin typeface="+mn-lt"/>
              <a:ea typeface="+mn-ea"/>
              <a:cs typeface="+mn-cs"/>
            </a:rPr>
            <a:t>いる。</a:t>
          </a:r>
          <a:r>
            <a:rPr kumimoji="1" lang="ja-JP" altLang="ja-JP" sz="1100" b="0" i="0" baseline="0">
              <a:solidFill>
                <a:sysClr val="windowText" lastClr="000000"/>
              </a:solidFill>
              <a:effectLst/>
              <a:latin typeface="+mn-lt"/>
              <a:ea typeface="+mn-ea"/>
              <a:cs typeface="+mn-cs"/>
            </a:rPr>
            <a:t>補助費等については、住民</a:t>
          </a:r>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人当たりのコストが</a:t>
          </a:r>
          <a:r>
            <a:rPr kumimoji="1" lang="en-US" altLang="ja-JP" sz="1100" b="0" i="0" baseline="0">
              <a:solidFill>
                <a:sysClr val="windowText" lastClr="000000"/>
              </a:solidFill>
              <a:effectLst/>
              <a:latin typeface="+mn-lt"/>
              <a:ea typeface="+mn-ea"/>
              <a:cs typeface="+mn-cs"/>
            </a:rPr>
            <a:t>403,188</a:t>
          </a:r>
          <a:r>
            <a:rPr kumimoji="1" lang="ja-JP" altLang="ja-JP" sz="1100" b="0" i="0" baseline="0">
              <a:solidFill>
                <a:sysClr val="windowText" lastClr="000000"/>
              </a:solidFill>
              <a:effectLst/>
              <a:latin typeface="+mn-lt"/>
              <a:ea typeface="+mn-ea"/>
              <a:cs typeface="+mn-cs"/>
            </a:rPr>
            <a:t>円で類似</a:t>
          </a:r>
          <a:r>
            <a:rPr kumimoji="1" lang="ja-JP" altLang="ja-JP" sz="1100" b="0" i="0" baseline="0">
              <a:solidFill>
                <a:schemeClr val="dk1"/>
              </a:solidFill>
              <a:effectLst/>
              <a:latin typeface="+mn-lt"/>
              <a:ea typeface="+mn-ea"/>
              <a:cs typeface="+mn-cs"/>
            </a:rPr>
            <a:t>団体と比較すると</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倍になっている。病院事業特別会計に対する繰出金は補助費等に計上され、新公立病院改革プランに基づく病床の見直しで経営改善が図られてきたが、新型コロナウィルス感染症の影響等で増額原因となった。維持補修費については、大雪となったため除排雪に要する経費が膨らみ、類似団体平均と比較すると</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倍多くなっている。扶助費については、子ども・子育て支援給付等の単独事業のほか、障害者自立支援給付に係る各事業の給付も大きくなっている。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2,732
2,673
353.56
5,079,194
4,989,618
73,397
3,109,303
3,826,411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112058</xdr:rowOff>
    </xdr:from>
    <xdr:to>
      <xdr:col>24</xdr:col>
      <xdr:colOff>63500</xdr:colOff>
      <xdr:row>36</xdr:row>
      <xdr:rowOff>124308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84258"/>
          <a:ext cx="8382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124308</xdr:rowOff>
    </xdr:from>
    <xdr:to>
      <xdr:col>19</xdr:col>
      <xdr:colOff>177800</xdr:colOff>
      <xdr:row>36</xdr:row>
      <xdr:rowOff>146863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96508"/>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132728</xdr:rowOff>
    </xdr:from>
    <xdr:to>
      <xdr:col>15</xdr:col>
      <xdr:colOff>50800</xdr:colOff>
      <xdr:row>36</xdr:row>
      <xdr:rowOff>146863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04928"/>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132728</xdr:rowOff>
    </xdr:from>
    <xdr:to>
      <xdr:col>10</xdr:col>
      <xdr:colOff>114300</xdr:colOff>
      <xdr:row>37</xdr:row>
      <xdr:rowOff>4750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04928"/>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61258</xdr:rowOff>
    </xdr:from>
    <xdr:to>
      <xdr:col>24</xdr:col>
      <xdr:colOff>114300</xdr:colOff>
      <xdr:row>36</xdr:row>
      <xdr:rowOff>162858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84135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8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73508</xdr:rowOff>
    </xdr:from>
    <xdr:to>
      <xdr:col>20</xdr:col>
      <xdr:colOff>38100</xdr:colOff>
      <xdr:row>37</xdr:row>
      <xdr:rowOff>3658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20185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96063</xdr:rowOff>
    </xdr:from>
    <xdr:to>
      <xdr:col>15</xdr:col>
      <xdr:colOff>101600</xdr:colOff>
      <xdr:row>37</xdr:row>
      <xdr:rowOff>26213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42740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81928</xdr:rowOff>
    </xdr:from>
    <xdr:to>
      <xdr:col>10</xdr:col>
      <xdr:colOff>165100</xdr:colOff>
      <xdr:row>37</xdr:row>
      <xdr:rowOff>12078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28605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125400</xdr:rowOff>
    </xdr:from>
    <xdr:to>
      <xdr:col>6</xdr:col>
      <xdr:colOff>38100</xdr:colOff>
      <xdr:row>37</xdr:row>
      <xdr:rowOff>55550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72077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20930</xdr:rowOff>
    </xdr:from>
    <xdr:to>
      <xdr:col>24</xdr:col>
      <xdr:colOff>63500</xdr:colOff>
      <xdr:row>57</xdr:row>
      <xdr:rowOff>69548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22130"/>
          <a:ext cx="838200" cy="2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20930</xdr:rowOff>
    </xdr:from>
    <xdr:to>
      <xdr:col>19</xdr:col>
      <xdr:colOff>177800</xdr:colOff>
      <xdr:row>57</xdr:row>
      <xdr:rowOff>87621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622130"/>
          <a:ext cx="889000" cy="23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10354</xdr:rowOff>
    </xdr:from>
    <xdr:to>
      <xdr:col>15</xdr:col>
      <xdr:colOff>50800</xdr:colOff>
      <xdr:row>57</xdr:row>
      <xdr:rowOff>87621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83004"/>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10354</xdr:rowOff>
    </xdr:from>
    <xdr:to>
      <xdr:col>10</xdr:col>
      <xdr:colOff>114300</xdr:colOff>
      <xdr:row>57</xdr:row>
      <xdr:rowOff>67083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83004"/>
          <a:ext cx="889000" cy="5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18748</xdr:rowOff>
    </xdr:from>
    <xdr:to>
      <xdr:col>24</xdr:col>
      <xdr:colOff>114300</xdr:colOff>
      <xdr:row>57</xdr:row>
      <xdr:rowOff>120348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9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105125</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0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141580</xdr:rowOff>
    </xdr:from>
    <xdr:to>
      <xdr:col>20</xdr:col>
      <xdr:colOff>38100</xdr:colOff>
      <xdr:row>56</xdr:row>
      <xdr:rowOff>71730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88257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4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36821</xdr:rowOff>
    </xdr:from>
    <xdr:to>
      <xdr:col>15</xdr:col>
      <xdr:colOff>101600</xdr:colOff>
      <xdr:row>57</xdr:row>
      <xdr:rowOff>138421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129548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90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131004</xdr:rowOff>
    </xdr:from>
    <xdr:to>
      <xdr:col>10</xdr:col>
      <xdr:colOff>165100</xdr:colOff>
      <xdr:row>57</xdr:row>
      <xdr:rowOff>61154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52281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2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16283</xdr:rowOff>
    </xdr:from>
    <xdr:to>
      <xdr:col>6</xdr:col>
      <xdr:colOff>38100</xdr:colOff>
      <xdr:row>57</xdr:row>
      <xdr:rowOff>117883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109010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8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167962</xdr:rowOff>
    </xdr:from>
    <xdr:to>
      <xdr:col>24</xdr:col>
      <xdr:colOff>63500</xdr:colOff>
      <xdr:row>76</xdr:row>
      <xdr:rowOff>39719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26712"/>
          <a:ext cx="838200" cy="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9175</xdr:rowOff>
    </xdr:from>
    <xdr:to>
      <xdr:col>19</xdr:col>
      <xdr:colOff>177800</xdr:colOff>
      <xdr:row>76</xdr:row>
      <xdr:rowOff>39719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39375"/>
          <a:ext cx="8890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9175</xdr:rowOff>
    </xdr:from>
    <xdr:to>
      <xdr:col>15</xdr:col>
      <xdr:colOff>50800</xdr:colOff>
      <xdr:row>76</xdr:row>
      <xdr:rowOff>60305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39375"/>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60305</xdr:rowOff>
    </xdr:from>
    <xdr:to>
      <xdr:col>10</xdr:col>
      <xdr:colOff>114300</xdr:colOff>
      <xdr:row>76</xdr:row>
      <xdr:rowOff>105307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90505"/>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117163</xdr:rowOff>
    </xdr:from>
    <xdr:to>
      <xdr:col>24</xdr:col>
      <xdr:colOff>114300</xdr:colOff>
      <xdr:row>76</xdr:row>
      <xdr:rowOff>47312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75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140040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2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160369</xdr:rowOff>
    </xdr:from>
    <xdr:to>
      <xdr:col>20</xdr:col>
      <xdr:colOff>38100</xdr:colOff>
      <xdr:row>76</xdr:row>
      <xdr:rowOff>90519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107045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129825</xdr:rowOff>
    </xdr:from>
    <xdr:to>
      <xdr:col>15</xdr:col>
      <xdr:colOff>101600</xdr:colOff>
      <xdr:row>76</xdr:row>
      <xdr:rowOff>59975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76502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6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9505</xdr:rowOff>
    </xdr:from>
    <xdr:to>
      <xdr:col>10</xdr:col>
      <xdr:colOff>165100</xdr:colOff>
      <xdr:row>76</xdr:row>
      <xdr:rowOff>111105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127633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1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54507</xdr:rowOff>
    </xdr:from>
    <xdr:to>
      <xdr:col>6</xdr:col>
      <xdr:colOff>38100</xdr:colOff>
      <xdr:row>76</xdr:row>
      <xdr:rowOff>156107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5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65759</xdr:rowOff>
    </xdr:from>
    <xdr:to>
      <xdr:col>24</xdr:col>
      <xdr:colOff>63500</xdr:colOff>
      <xdr:row>96</xdr:row>
      <xdr:rowOff>92906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524959"/>
          <a:ext cx="8382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92906</xdr:rowOff>
    </xdr:from>
    <xdr:to>
      <xdr:col>19</xdr:col>
      <xdr:colOff>177800</xdr:colOff>
      <xdr:row>96</xdr:row>
      <xdr:rowOff>119535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52106"/>
          <a:ext cx="889000" cy="2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114613</xdr:rowOff>
    </xdr:from>
    <xdr:to>
      <xdr:col>15</xdr:col>
      <xdr:colOff>50800</xdr:colOff>
      <xdr:row>96</xdr:row>
      <xdr:rowOff>119535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73813"/>
          <a:ext cx="8890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114613</xdr:rowOff>
    </xdr:from>
    <xdr:to>
      <xdr:col>10</xdr:col>
      <xdr:colOff>114300</xdr:colOff>
      <xdr:row>96</xdr:row>
      <xdr:rowOff>128346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73813"/>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14959</xdr:rowOff>
    </xdr:from>
    <xdr:to>
      <xdr:col>24</xdr:col>
      <xdr:colOff>114300</xdr:colOff>
      <xdr:row>96</xdr:row>
      <xdr:rowOff>116559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37836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2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42106</xdr:rowOff>
    </xdr:from>
    <xdr:to>
      <xdr:col>20</xdr:col>
      <xdr:colOff>38100</xdr:colOff>
      <xdr:row>96</xdr:row>
      <xdr:rowOff>143706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160233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7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68735</xdr:rowOff>
    </xdr:from>
    <xdr:to>
      <xdr:col>15</xdr:col>
      <xdr:colOff>101600</xdr:colOff>
      <xdr:row>96</xdr:row>
      <xdr:rowOff>170335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15412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0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63813</xdr:rowOff>
    </xdr:from>
    <xdr:to>
      <xdr:col>10</xdr:col>
      <xdr:colOff>165100</xdr:colOff>
      <xdr:row>96</xdr:row>
      <xdr:rowOff>165413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10490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29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77546</xdr:rowOff>
    </xdr:from>
    <xdr:to>
      <xdr:col>6</xdr:col>
      <xdr:colOff>38100</xdr:colOff>
      <xdr:row>97</xdr:row>
      <xdr:rowOff>7696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24223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1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363</xdr:rowOff>
    </xdr:from>
    <xdr:to>
      <xdr:col>55</xdr:col>
      <xdr:colOff>0</xdr:colOff>
      <xdr:row>39</xdr:row>
      <xdr:rowOff>32585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86913"/>
          <a:ext cx="838200" cy="3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18542</xdr:rowOff>
    </xdr:from>
    <xdr:to>
      <xdr:col>50</xdr:col>
      <xdr:colOff>114300</xdr:colOff>
      <xdr:row>39</xdr:row>
      <xdr:rowOff>32585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05092"/>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18542</xdr:rowOff>
    </xdr:from>
    <xdr:to>
      <xdr:col>45</xdr:col>
      <xdr:colOff>177800</xdr:colOff>
      <xdr:row>39</xdr:row>
      <xdr:rowOff>20610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05092"/>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63953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750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20610</xdr:rowOff>
    </xdr:from>
    <xdr:to>
      <xdr:col>41</xdr:col>
      <xdr:colOff>50800</xdr:colOff>
      <xdr:row>39</xdr:row>
      <xdr:rowOff>54573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07160"/>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121013</xdr:rowOff>
    </xdr:from>
    <xdr:to>
      <xdr:col>55</xdr:col>
      <xdr:colOff>50800</xdr:colOff>
      <xdr:row>39</xdr:row>
      <xdr:rowOff>51163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80390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4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153235</xdr:rowOff>
    </xdr:from>
    <xdr:to>
      <xdr:col>50</xdr:col>
      <xdr:colOff>165100</xdr:colOff>
      <xdr:row>39</xdr:row>
      <xdr:rowOff>83385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74512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761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139192</xdr:rowOff>
    </xdr:from>
    <xdr:to>
      <xdr:col>46</xdr:col>
      <xdr:colOff>38100</xdr:colOff>
      <xdr:row>39</xdr:row>
      <xdr:rowOff>69342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85869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429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141260</xdr:rowOff>
    </xdr:from>
    <xdr:to>
      <xdr:col>41</xdr:col>
      <xdr:colOff>101600</xdr:colOff>
      <xdr:row>39</xdr:row>
      <xdr:rowOff>71410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62537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74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3773</xdr:rowOff>
    </xdr:from>
    <xdr:to>
      <xdr:col>36</xdr:col>
      <xdr:colOff>165100</xdr:colOff>
      <xdr:row>39</xdr:row>
      <xdr:rowOff>105373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96500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78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107762</xdr:rowOff>
    </xdr:from>
    <xdr:to>
      <xdr:col>55</xdr:col>
      <xdr:colOff>0</xdr:colOff>
      <xdr:row>57</xdr:row>
      <xdr:rowOff>113305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80412"/>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107762</xdr:rowOff>
    </xdr:from>
    <xdr:to>
      <xdr:col>50</xdr:col>
      <xdr:colOff>114300</xdr:colOff>
      <xdr:row>57</xdr:row>
      <xdr:rowOff>129967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80412"/>
          <a:ext cx="889000" cy="2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116412</xdr:rowOff>
    </xdr:from>
    <xdr:to>
      <xdr:col>45</xdr:col>
      <xdr:colOff>177800</xdr:colOff>
      <xdr:row>57</xdr:row>
      <xdr:rowOff>129967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89062"/>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116412</xdr:rowOff>
    </xdr:from>
    <xdr:to>
      <xdr:col>41</xdr:col>
      <xdr:colOff>50800</xdr:colOff>
      <xdr:row>57</xdr:row>
      <xdr:rowOff>133474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89062"/>
          <a:ext cx="889000" cy="1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62505</xdr:rowOff>
    </xdr:from>
    <xdr:to>
      <xdr:col>55</xdr:col>
      <xdr:colOff>50800</xdr:colOff>
      <xdr:row>57</xdr:row>
      <xdr:rowOff>164105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56962</xdr:rowOff>
    </xdr:from>
    <xdr:to>
      <xdr:col>50</xdr:col>
      <xdr:colOff>165100</xdr:colOff>
      <xdr:row>57</xdr:row>
      <xdr:rowOff>158562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149689</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2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79167</xdr:rowOff>
    </xdr:from>
    <xdr:to>
      <xdr:col>46</xdr:col>
      <xdr:colOff>38100</xdr:colOff>
      <xdr:row>58</xdr:row>
      <xdr:rowOff>9317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444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65612</xdr:rowOff>
    </xdr:from>
    <xdr:to>
      <xdr:col>41</xdr:col>
      <xdr:colOff>101600</xdr:colOff>
      <xdr:row>57</xdr:row>
      <xdr:rowOff>167212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3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158339</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3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82674</xdr:rowOff>
    </xdr:from>
    <xdr:to>
      <xdr:col>36</xdr:col>
      <xdr:colOff>165100</xdr:colOff>
      <xdr:row>58</xdr:row>
      <xdr:rowOff>12824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5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3951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4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104980</xdr:rowOff>
    </xdr:from>
    <xdr:to>
      <xdr:col>55</xdr:col>
      <xdr:colOff>0</xdr:colOff>
      <xdr:row>77</xdr:row>
      <xdr:rowOff>25922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135180"/>
          <a:ext cx="838200" cy="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104980</xdr:rowOff>
    </xdr:from>
    <xdr:to>
      <xdr:col>50</xdr:col>
      <xdr:colOff>114300</xdr:colOff>
      <xdr:row>77</xdr:row>
      <xdr:rowOff>49033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135180"/>
          <a:ext cx="889000" cy="11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113475</xdr:rowOff>
    </xdr:from>
    <xdr:to>
      <xdr:col>45</xdr:col>
      <xdr:colOff>177800</xdr:colOff>
      <xdr:row>77</xdr:row>
      <xdr:rowOff>49033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43675"/>
          <a:ext cx="889000" cy="10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113475</xdr:rowOff>
    </xdr:from>
    <xdr:to>
      <xdr:col>41</xdr:col>
      <xdr:colOff>50800</xdr:colOff>
      <xdr:row>77</xdr:row>
      <xdr:rowOff>98633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43675"/>
          <a:ext cx="889000" cy="15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146572</xdr:rowOff>
    </xdr:from>
    <xdr:to>
      <xdr:col>55</xdr:col>
      <xdr:colOff>50800</xdr:colOff>
      <xdr:row>77</xdr:row>
      <xdr:rowOff>76722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169449</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54180</xdr:rowOff>
    </xdr:from>
    <xdr:to>
      <xdr:col>50</xdr:col>
      <xdr:colOff>165100</xdr:colOff>
      <xdr:row>76</xdr:row>
      <xdr:rowOff>155780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857</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85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169683</xdr:rowOff>
    </xdr:from>
    <xdr:to>
      <xdr:col>46</xdr:col>
      <xdr:colOff>38100</xdr:colOff>
      <xdr:row>77</xdr:row>
      <xdr:rowOff>99833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1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116360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62675</xdr:rowOff>
    </xdr:from>
    <xdr:to>
      <xdr:col>41</xdr:col>
      <xdr:colOff>101600</xdr:colOff>
      <xdr:row>76</xdr:row>
      <xdr:rowOff>164275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9353</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86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47833</xdr:rowOff>
    </xdr:from>
    <xdr:to>
      <xdr:col>36</xdr:col>
      <xdr:colOff>165100</xdr:colOff>
      <xdr:row>77</xdr:row>
      <xdr:rowOff>149433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4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165960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2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20552</xdr:rowOff>
    </xdr:from>
    <xdr:to>
      <xdr:col>55</xdr:col>
      <xdr:colOff>0</xdr:colOff>
      <xdr:row>96</xdr:row>
      <xdr:rowOff>143537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79752"/>
          <a:ext cx="838200" cy="1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143537</xdr:rowOff>
    </xdr:from>
    <xdr:to>
      <xdr:col>50</xdr:col>
      <xdr:colOff>114300</xdr:colOff>
      <xdr:row>96</xdr:row>
      <xdr:rowOff>155098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02737"/>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155098</xdr:rowOff>
    </xdr:from>
    <xdr:to>
      <xdr:col>45</xdr:col>
      <xdr:colOff>177800</xdr:colOff>
      <xdr:row>97</xdr:row>
      <xdr:rowOff>51271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14298"/>
          <a:ext cx="889000" cy="6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51271</xdr:rowOff>
    </xdr:from>
    <xdr:to>
      <xdr:col>41</xdr:col>
      <xdr:colOff>50800</xdr:colOff>
      <xdr:row>97</xdr:row>
      <xdr:rowOff>96934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81921"/>
          <a:ext cx="8890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141202</xdr:rowOff>
    </xdr:from>
    <xdr:to>
      <xdr:col>55</xdr:col>
      <xdr:colOff>50800</xdr:colOff>
      <xdr:row>96</xdr:row>
      <xdr:rowOff>71352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164079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8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92737</xdr:rowOff>
    </xdr:from>
    <xdr:to>
      <xdr:col>50</xdr:col>
      <xdr:colOff>165100</xdr:colOff>
      <xdr:row>97</xdr:row>
      <xdr:rowOff>22887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39414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32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104298</xdr:rowOff>
    </xdr:from>
    <xdr:to>
      <xdr:col>46</xdr:col>
      <xdr:colOff>38100</xdr:colOff>
      <xdr:row>97</xdr:row>
      <xdr:rowOff>34448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50975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3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471</xdr:rowOff>
    </xdr:from>
    <xdr:to>
      <xdr:col>41</xdr:col>
      <xdr:colOff>101600</xdr:colOff>
      <xdr:row>97</xdr:row>
      <xdr:rowOff>102071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118598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0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46134</xdr:rowOff>
    </xdr:from>
    <xdr:to>
      <xdr:col>36</xdr:col>
      <xdr:colOff>165100</xdr:colOff>
      <xdr:row>97</xdr:row>
      <xdr:rowOff>147734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164261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5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3893</xdr:rowOff>
    </xdr:from>
    <xdr:to>
      <xdr:col>85</xdr:col>
      <xdr:colOff>127000</xdr:colOff>
      <xdr:row>36</xdr:row>
      <xdr:rowOff>162505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76093"/>
          <a:ext cx="838200" cy="15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3893</xdr:rowOff>
    </xdr:from>
    <xdr:to>
      <xdr:col>81</xdr:col>
      <xdr:colOff>50800</xdr:colOff>
      <xdr:row>37</xdr:row>
      <xdr:rowOff>66456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76093"/>
          <a:ext cx="889000" cy="23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5178</xdr:rowOff>
    </xdr:from>
    <xdr:to>
      <xdr:col>76</xdr:col>
      <xdr:colOff>114300</xdr:colOff>
      <xdr:row>37</xdr:row>
      <xdr:rowOff>66456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348828"/>
          <a:ext cx="889000" cy="6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5178</xdr:rowOff>
    </xdr:from>
    <xdr:to>
      <xdr:col>71</xdr:col>
      <xdr:colOff>177800</xdr:colOff>
      <xdr:row>37</xdr:row>
      <xdr:rowOff>32500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48828"/>
          <a:ext cx="8890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111705</xdr:rowOff>
    </xdr:from>
    <xdr:to>
      <xdr:col>85</xdr:col>
      <xdr:colOff>177800</xdr:colOff>
      <xdr:row>37</xdr:row>
      <xdr:rowOff>41855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134582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3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124543</xdr:rowOff>
    </xdr:from>
    <xdr:to>
      <xdr:col>81</xdr:col>
      <xdr:colOff>101600</xdr:colOff>
      <xdr:row>36</xdr:row>
      <xdr:rowOff>54693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2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71220</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181795" y="590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15656</xdr:rowOff>
    </xdr:from>
    <xdr:to>
      <xdr:col>76</xdr:col>
      <xdr:colOff>165100</xdr:colOff>
      <xdr:row>37</xdr:row>
      <xdr:rowOff>117256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5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108383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5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125828</xdr:rowOff>
    </xdr:from>
    <xdr:to>
      <xdr:col>72</xdr:col>
      <xdr:colOff>38100</xdr:colOff>
      <xdr:row>37</xdr:row>
      <xdr:rowOff>55978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9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47105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9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153150</xdr:rowOff>
    </xdr:from>
    <xdr:to>
      <xdr:col>67</xdr:col>
      <xdr:colOff>101600</xdr:colOff>
      <xdr:row>37</xdr:row>
      <xdr:rowOff>83300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99827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0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84318</xdr:rowOff>
    </xdr:from>
    <xdr:to>
      <xdr:col>85</xdr:col>
      <xdr:colOff>127000</xdr:colOff>
      <xdr:row>57</xdr:row>
      <xdr:rowOff>93153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56968"/>
          <a:ext cx="8382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93153</xdr:rowOff>
    </xdr:from>
    <xdr:to>
      <xdr:col>81</xdr:col>
      <xdr:colOff>50800</xdr:colOff>
      <xdr:row>57</xdr:row>
      <xdr:rowOff>109201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65803"/>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109201</xdr:rowOff>
    </xdr:from>
    <xdr:to>
      <xdr:col>76</xdr:col>
      <xdr:colOff>114300</xdr:colOff>
      <xdr:row>57</xdr:row>
      <xdr:rowOff>123353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81851"/>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123353</xdr:rowOff>
    </xdr:from>
    <xdr:to>
      <xdr:col>71</xdr:col>
      <xdr:colOff>177800</xdr:colOff>
      <xdr:row>57</xdr:row>
      <xdr:rowOff>168793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96003"/>
          <a:ext cx="889000" cy="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33518</xdr:rowOff>
    </xdr:from>
    <xdr:to>
      <xdr:col>85</xdr:col>
      <xdr:colOff>177800</xdr:colOff>
      <xdr:row>57</xdr:row>
      <xdr:rowOff>135118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0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11945</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8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42353</xdr:rowOff>
    </xdr:from>
    <xdr:to>
      <xdr:col>81</xdr:col>
      <xdr:colOff>101600</xdr:colOff>
      <xdr:row>57</xdr:row>
      <xdr:rowOff>143953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160480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9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58401</xdr:rowOff>
    </xdr:from>
    <xdr:to>
      <xdr:col>76</xdr:col>
      <xdr:colOff>165100</xdr:colOff>
      <xdr:row>57</xdr:row>
      <xdr:rowOff>160001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5078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6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72553</xdr:rowOff>
    </xdr:from>
    <xdr:to>
      <xdr:col>72</xdr:col>
      <xdr:colOff>38100</xdr:colOff>
      <xdr:row>58</xdr:row>
      <xdr:rowOff>2703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165280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3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117993</xdr:rowOff>
    </xdr:from>
    <xdr:to>
      <xdr:col>67</xdr:col>
      <xdr:colOff>101600</xdr:colOff>
      <xdr:row>58</xdr:row>
      <xdr:rowOff>48143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39270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8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21256</xdr:rowOff>
    </xdr:from>
    <xdr:to>
      <xdr:col>85</xdr:col>
      <xdr:colOff>127000</xdr:colOff>
      <xdr:row>97</xdr:row>
      <xdr:rowOff>32982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51906"/>
          <a:ext cx="838200" cy="1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29949</xdr:rowOff>
    </xdr:from>
    <xdr:to>
      <xdr:col>81</xdr:col>
      <xdr:colOff>50800</xdr:colOff>
      <xdr:row>97</xdr:row>
      <xdr:rowOff>32982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60599"/>
          <a:ext cx="88900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29949</xdr:rowOff>
    </xdr:from>
    <xdr:to>
      <xdr:col>76</xdr:col>
      <xdr:colOff>114300</xdr:colOff>
      <xdr:row>97</xdr:row>
      <xdr:rowOff>42901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60599"/>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20856</xdr:rowOff>
    </xdr:from>
    <xdr:to>
      <xdr:col>71</xdr:col>
      <xdr:colOff>177800</xdr:colOff>
      <xdr:row>97</xdr:row>
      <xdr:rowOff>42901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51506"/>
          <a:ext cx="8890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141906</xdr:rowOff>
    </xdr:from>
    <xdr:to>
      <xdr:col>85</xdr:col>
      <xdr:colOff>177800</xdr:colOff>
      <xdr:row>97</xdr:row>
      <xdr:rowOff>72056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164783</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5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153632</xdr:rowOff>
    </xdr:from>
    <xdr:to>
      <xdr:col>81</xdr:col>
      <xdr:colOff>101600</xdr:colOff>
      <xdr:row>97</xdr:row>
      <xdr:rowOff>83782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100309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8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150599</xdr:rowOff>
    </xdr:from>
    <xdr:to>
      <xdr:col>76</xdr:col>
      <xdr:colOff>165100</xdr:colOff>
      <xdr:row>97</xdr:row>
      <xdr:rowOff>80749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97276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163551</xdr:rowOff>
    </xdr:from>
    <xdr:to>
      <xdr:col>72</xdr:col>
      <xdr:colOff>38100</xdr:colOff>
      <xdr:row>97</xdr:row>
      <xdr:rowOff>93701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110228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39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141506</xdr:rowOff>
    </xdr:from>
    <xdr:to>
      <xdr:col>67</xdr:col>
      <xdr:colOff>101600</xdr:colOff>
      <xdr:row>97</xdr:row>
      <xdr:rowOff>71656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88183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44323</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44323</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8656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164973</xdr:rowOff>
    </xdr:from>
    <xdr:to>
      <xdr:col>102</xdr:col>
      <xdr:colOff>165100</xdr:colOff>
      <xdr:row>39</xdr:row>
      <xdr:rowOff>95123</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86250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住民一人当たりのコストについて、衛生費では、病院事業特別会計への繰出金が半分以上を占めており、類似団体平均と比較すると約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倍多くなっている。土木費では町道補修整備事業及び公営住宅改修関連事業での支出が、年々増加していることから、類似団体平均と比較すると約</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倍多くなっている。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財政調整基金は、災害等の臨時の財政需要に対応するため、標準財政規模の</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割を下回らないよう努める。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各会計とも黒字が維持されており、引き続き経常経費の縮減を図りながら健全な財政運営に努める。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過去の投資的事業に係る償還のピークが過ぎ新規の起債を抑制した結果、元利償還金は減少傾向が続いてきた。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年度からは簡易水道施設整備事業が進められており、それに伴って償還に係る繰出金が増加すると見込まれる。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引き続き、新規起債の抑制に努める。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満期一括償還地方債を借入していないため積立していない。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一般会計に係る地方債現在高は減少傾向が続いており、今後も緩やかに減少が続くと予想している。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一方、公営企業に係る分について、水道事業では浄水場や配水池の更新といった大型事業が進められており、将来負担額の増加</a:t>
          </a:r>
          <a:r>
            <a:rPr kumimoji="1" lang="ja-JP" altLang="en-US" sz="1100" b="0" i="0" baseline="0">
              <a:solidFill>
                <a:schemeClr val="dk1"/>
              </a:solidFill>
              <a:effectLst/>
              <a:latin typeface="+mn-lt"/>
              <a:ea typeface="+mn-ea"/>
              <a:cs typeface="+mn-cs"/>
            </a:rPr>
            <a:t>しており</a:t>
          </a:r>
          <a:r>
            <a:rPr kumimoji="1" lang="ja-JP" altLang="ja-JP" sz="1100" b="0" i="0" baseline="0">
              <a:solidFill>
                <a:schemeClr val="dk1"/>
              </a:solidFill>
              <a:effectLst/>
              <a:latin typeface="+mn-lt"/>
              <a:ea typeface="+mn-ea"/>
              <a:cs typeface="+mn-cs"/>
            </a:rPr>
            <a:t>、将来負担比率も増加傾向に</a:t>
          </a:r>
          <a:r>
            <a:rPr kumimoji="1" lang="ja-JP" altLang="en-US" sz="1100" b="0" i="0" baseline="0">
              <a:solidFill>
                <a:schemeClr val="dk1"/>
              </a:solidFill>
              <a:effectLst/>
              <a:latin typeface="+mn-lt"/>
              <a:ea typeface="+mn-ea"/>
              <a:cs typeface="+mn-cs"/>
            </a:rPr>
            <a:t>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北海道天塩町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baseline="0">
              <a:solidFill>
                <a:schemeClr val="dk1"/>
              </a:solidFill>
              <a:effectLst/>
              <a:latin typeface="+mn-lt"/>
              <a:ea typeface="+mn-ea"/>
              <a:cs typeface="+mn-cs"/>
            </a:rPr>
            <a:t>・財政調整基金に積み立てを行った一方、国鉄羽幌線代替輸送確保基金及びふるさと応援基金を取り崩すなど</a:t>
          </a:r>
          <a:r>
            <a:rPr kumimoji="1" lang="ja-JP" altLang="ja-JP" sz="1600" b="0" baseline="0">
              <a:solidFill>
                <a:sysClr val="windowText" lastClr="000000"/>
              </a:solidFill>
              <a:effectLst/>
              <a:latin typeface="+mn-lt"/>
              <a:ea typeface="+mn-ea"/>
              <a:cs typeface="+mn-cs"/>
            </a:rPr>
            <a:t>し、全体としては若干の</a:t>
          </a:r>
          <a:r>
            <a:rPr kumimoji="1" lang="ja-JP" altLang="en-US" sz="1600" b="0" baseline="0">
              <a:solidFill>
                <a:sysClr val="windowText" lastClr="000000"/>
              </a:solidFill>
              <a:effectLst/>
              <a:latin typeface="+mn-lt"/>
              <a:ea typeface="+mn-ea"/>
              <a:cs typeface="+mn-cs"/>
            </a:rPr>
            <a:t>減</a:t>
          </a:r>
          <a:r>
            <a:rPr kumimoji="1" lang="ja-JP" altLang="ja-JP" sz="1600" b="0" baseline="0">
              <a:solidFill>
                <a:sysClr val="windowText" lastClr="000000"/>
              </a:solidFill>
              <a:effectLst/>
              <a:latin typeface="+mn-lt"/>
              <a:ea typeface="+mn-ea"/>
              <a:cs typeface="+mn-cs"/>
            </a:rPr>
            <a:t>となった。</a:t>
          </a:r>
          <a:endParaRPr lang="ja-JP" altLang="ja-JP" sz="20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600" b="0" i="0" baseline="0">
              <a:solidFill>
                <a:schemeClr val="dk1"/>
              </a:solidFill>
              <a:effectLst/>
              <a:latin typeface="+mn-lt"/>
              <a:ea typeface="+mn-ea"/>
              <a:cs typeface="+mn-cs"/>
            </a:rPr>
            <a:t>・財政調整基金は、できるだけ取り崩すことのないようにする。</a:t>
          </a:r>
          <a:endParaRPr lang="ja-JP" altLang="ja-JP" sz="2000">
            <a:effectLst/>
          </a:endParaRPr>
        </a:p>
        <a:p>
          <a:pPr eaLnBrk="1" fontAlgn="auto" latinLnBrk="0" hangingPunct="1"/>
          <a:r>
            <a:rPr kumimoji="1" lang="ja-JP" altLang="ja-JP" sz="1600" b="0" i="0" baseline="0">
              <a:solidFill>
                <a:schemeClr val="dk1"/>
              </a:solidFill>
              <a:effectLst/>
              <a:latin typeface="+mn-lt"/>
              <a:ea typeface="+mn-ea"/>
              <a:cs typeface="+mn-cs"/>
            </a:rPr>
            <a:t>・耐震化が進んでいない公共施設があることから、公共施設の耐震化や長寿命化、更新を目的とした基金への積立を検討していく必要がある。</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ふるさと応援基金：保健・福祉に関する事業、地場産業振興に関する事業、歴史・文化・教育・子どもたちに関する事業、</a:t>
          </a:r>
          <a:endParaRPr lang="ja-JP" altLang="ja-JP" sz="1800">
            <a:effectLst/>
          </a:endParaRPr>
        </a:p>
        <a:p>
          <a:r>
            <a:rPr kumimoji="1" lang="ja-JP" altLang="ja-JP" sz="1400">
              <a:solidFill>
                <a:schemeClr val="dk1"/>
              </a:solidFill>
              <a:effectLst/>
              <a:latin typeface="+mn-lt"/>
              <a:ea typeface="+mn-ea"/>
              <a:cs typeface="+mn-cs"/>
            </a:rPr>
            <a:t>　　　　　　　　　　観光・イベントに関する事業、環境保全に関する事業、その他天塩町振興のための事業</a:t>
          </a:r>
          <a:endParaRPr lang="ja-JP" altLang="ja-JP" sz="1800">
            <a:effectLst/>
          </a:endParaRPr>
        </a:p>
        <a:p>
          <a:r>
            <a:rPr kumimoji="1" lang="ja-JP" altLang="ja-JP" sz="1400">
              <a:solidFill>
                <a:schemeClr val="dk1"/>
              </a:solidFill>
              <a:effectLst/>
              <a:latin typeface="+mn-lt"/>
              <a:ea typeface="+mn-ea"/>
              <a:cs typeface="+mn-cs"/>
            </a:rPr>
            <a:t>・振興基金：教育・文化の発展に適切な事業、福祉の向上に適切な事業、商工業の振興に適切な事業、農業後継者の育成に</a:t>
          </a:r>
          <a:endParaRPr lang="ja-JP" altLang="ja-JP" sz="1800">
            <a:effectLst/>
          </a:endParaRPr>
        </a:p>
        <a:p>
          <a:r>
            <a:rPr kumimoji="1" lang="ja-JP" altLang="ja-JP" sz="1400">
              <a:solidFill>
                <a:schemeClr val="dk1"/>
              </a:solidFill>
              <a:effectLst/>
              <a:latin typeface="+mn-lt"/>
              <a:ea typeface="+mn-ea"/>
              <a:cs typeface="+mn-cs"/>
            </a:rPr>
            <a:t>　　　　　　適切な事業、その他本町の振興発展に適切な事業で町長が必要と認めた事業</a:t>
          </a:r>
          <a:endParaRPr lang="ja-JP" altLang="ja-JP" sz="1800">
            <a:effectLst/>
          </a:endParaRPr>
        </a:p>
        <a:p>
          <a:r>
            <a:rPr kumimoji="1" lang="ja-JP" altLang="ja-JP" sz="1400">
              <a:solidFill>
                <a:schemeClr val="dk1"/>
              </a:solidFill>
              <a:effectLst/>
              <a:latin typeface="+mn-lt"/>
              <a:ea typeface="+mn-ea"/>
              <a:cs typeface="+mn-cs"/>
            </a:rPr>
            <a:t>・国鉄羽幌線代替輸送確保基金：代替バス事業者に対する補助、定期運賃差額補助、関連施設等の維持管理費</a:t>
          </a:r>
          <a:endParaRPr lang="ja-JP" altLang="ja-JP" sz="1800">
            <a:effectLst/>
          </a:endParaRPr>
        </a:p>
        <a:p>
          <a:r>
            <a:rPr kumimoji="1" lang="ja-JP" altLang="ja-JP" sz="1400">
              <a:solidFill>
                <a:schemeClr val="dk1"/>
              </a:solidFill>
              <a:effectLst/>
              <a:latin typeface="+mn-lt"/>
              <a:ea typeface="+mn-ea"/>
              <a:cs typeface="+mn-cs"/>
            </a:rPr>
            <a:t>・地域福祉基金：在宅福祉の普及及び向上、健康及び生きがいづくりの推進その他地域福祉の推進を図るため民間団体が</a:t>
          </a:r>
          <a:endParaRPr lang="ja-JP" altLang="ja-JP" sz="1800">
            <a:effectLst/>
          </a:endParaRPr>
        </a:p>
        <a:p>
          <a:r>
            <a:rPr kumimoji="1" lang="ja-JP" altLang="ja-JP" sz="1400">
              <a:solidFill>
                <a:schemeClr val="dk1"/>
              </a:solidFill>
              <a:effectLst/>
              <a:latin typeface="+mn-lt"/>
              <a:ea typeface="+mn-ea"/>
              <a:cs typeface="+mn-cs"/>
            </a:rPr>
            <a:t>　　　　　　　　行う事業の支援に要する経費</a:t>
          </a:r>
          <a:endParaRPr lang="ja-JP" altLang="ja-JP" sz="1800">
            <a:effectLst/>
          </a:endParaRPr>
        </a:p>
        <a:p>
          <a:r>
            <a:rPr kumimoji="1" lang="ja-JP" altLang="ja-JP" sz="1400">
              <a:solidFill>
                <a:schemeClr val="dk1"/>
              </a:solidFill>
              <a:effectLst/>
              <a:latin typeface="+mn-lt"/>
              <a:ea typeface="+mn-ea"/>
              <a:cs typeface="+mn-cs"/>
            </a:rPr>
            <a:t>・町営草地基金：天塩町営草地等の施設、機械類の更新及び取得に要する資金</a:t>
          </a:r>
          <a:endParaRPr lang="ja-JP" altLang="ja-JP" sz="18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・ふるさと応援基金について、取崩があったため若干の基金の減少となった。</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mn-lt"/>
              <a:ea typeface="+mn-ea"/>
              <a:cs typeface="+mn-cs"/>
            </a:rPr>
            <a:t>・ふるさと応援基金：ふるさと納税制度のより受けた寄付金は全額積立て、基金の使途として定められた事業に応じて</a:t>
          </a:r>
          <a:endParaRPr lang="ja-JP" altLang="ja-JP" sz="2000">
            <a:effectLst/>
          </a:endParaRPr>
        </a:p>
        <a:p>
          <a:r>
            <a:rPr kumimoji="1" lang="ja-JP" altLang="ja-JP" sz="1600">
              <a:solidFill>
                <a:schemeClr val="dk1"/>
              </a:solidFill>
              <a:effectLst/>
              <a:latin typeface="+mn-lt"/>
              <a:ea typeface="+mn-ea"/>
              <a:cs typeface="+mn-cs"/>
            </a:rPr>
            <a:t>　取り崩す</a:t>
          </a:r>
          <a:endParaRPr lang="ja-JP" altLang="ja-JP" sz="2000">
            <a:effectLst/>
          </a:endParaRPr>
        </a:p>
        <a:p>
          <a:r>
            <a:rPr kumimoji="1" lang="ja-JP" altLang="ja-JP" sz="1600">
              <a:solidFill>
                <a:schemeClr val="dk1"/>
              </a:solidFill>
              <a:effectLst/>
              <a:latin typeface="+mn-lt"/>
              <a:ea typeface="+mn-ea"/>
              <a:cs typeface="+mn-cs"/>
            </a:rPr>
            <a:t>・振興基金以下</a:t>
          </a:r>
          <a:r>
            <a:rPr kumimoji="1" lang="en-US" altLang="ja-JP" sz="1600">
              <a:solidFill>
                <a:schemeClr val="dk1"/>
              </a:solidFill>
              <a:effectLst/>
              <a:latin typeface="+mn-lt"/>
              <a:ea typeface="+mn-ea"/>
              <a:cs typeface="+mn-cs"/>
            </a:rPr>
            <a:t>4</a:t>
          </a:r>
          <a:r>
            <a:rPr kumimoji="1" lang="ja-JP" altLang="ja-JP" sz="1600">
              <a:solidFill>
                <a:schemeClr val="dk1"/>
              </a:solidFill>
              <a:effectLst/>
              <a:latin typeface="+mn-lt"/>
              <a:ea typeface="+mn-ea"/>
              <a:cs typeface="+mn-cs"/>
            </a:rPr>
            <a:t>基金は、基金の使途として定められた事業に応じて取り崩すものとし、貯金利息等の運用益のみ積立てる</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600" b="0">
              <a:solidFill>
                <a:schemeClr val="dk1"/>
              </a:solidFill>
              <a:effectLst/>
              <a:latin typeface="+mn-lt"/>
              <a:ea typeface="+mn-ea"/>
              <a:cs typeface="+mn-cs"/>
            </a:rPr>
            <a:t>・歳計余剰分</a:t>
          </a:r>
          <a:r>
            <a:rPr kumimoji="1" lang="en-US" altLang="ja-JP" sz="1600" b="0">
              <a:solidFill>
                <a:schemeClr val="dk1"/>
              </a:solidFill>
              <a:effectLst/>
              <a:latin typeface="+mn-lt"/>
              <a:ea typeface="+mn-ea"/>
              <a:cs typeface="+mn-cs"/>
            </a:rPr>
            <a:t>10</a:t>
          </a:r>
          <a:r>
            <a:rPr kumimoji="1" lang="ja-JP" altLang="ja-JP" sz="1600" b="0">
              <a:solidFill>
                <a:schemeClr val="dk1"/>
              </a:solidFill>
              <a:effectLst/>
              <a:latin typeface="+mn-lt"/>
              <a:ea typeface="+mn-ea"/>
              <a:cs typeface="+mn-cs"/>
            </a:rPr>
            <a:t>百万円を積立</a:t>
          </a:r>
          <a:endParaRPr lang="ja-JP" altLang="ja-JP" sz="20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600" b="0" i="0" baseline="0">
              <a:solidFill>
                <a:schemeClr val="dk1"/>
              </a:solidFill>
              <a:effectLst/>
              <a:latin typeface="+mn-lt"/>
              <a:ea typeface="+mn-ea"/>
              <a:cs typeface="+mn-cs"/>
            </a:rPr>
            <a:t>・財政調整基金の残高は、災害への備え等のため、少なくとも標準財政規模の</a:t>
          </a:r>
          <a:r>
            <a:rPr kumimoji="1" lang="en-US" altLang="ja-JP" sz="1600" b="0" i="0" baseline="0">
              <a:solidFill>
                <a:schemeClr val="dk1"/>
              </a:solidFill>
              <a:effectLst/>
              <a:latin typeface="+mn-lt"/>
              <a:ea typeface="+mn-ea"/>
              <a:cs typeface="+mn-cs"/>
            </a:rPr>
            <a:t>20</a:t>
          </a:r>
          <a:r>
            <a:rPr kumimoji="1" lang="ja-JP" altLang="ja-JP" sz="1600" b="0" i="0" baseline="0">
              <a:solidFill>
                <a:schemeClr val="dk1"/>
              </a:solidFill>
              <a:effectLst/>
              <a:latin typeface="+mn-lt"/>
              <a:ea typeface="+mn-ea"/>
              <a:cs typeface="+mn-cs"/>
            </a:rPr>
            <a:t>％（</a:t>
          </a:r>
          <a:r>
            <a:rPr kumimoji="1" lang="en-US" altLang="ja-JP" sz="1600" b="0" i="0" baseline="0">
              <a:solidFill>
                <a:schemeClr val="dk1"/>
              </a:solidFill>
              <a:effectLst/>
              <a:latin typeface="+mn-lt"/>
              <a:ea typeface="+mn-ea"/>
              <a:cs typeface="+mn-cs"/>
            </a:rPr>
            <a:t>6</a:t>
          </a:r>
          <a:r>
            <a:rPr kumimoji="1" lang="ja-JP" altLang="ja-JP" sz="1600" b="0" i="0" baseline="0">
              <a:solidFill>
                <a:schemeClr val="dk1"/>
              </a:solidFill>
              <a:effectLst/>
              <a:latin typeface="+mn-lt"/>
              <a:ea typeface="+mn-ea"/>
              <a:cs typeface="+mn-cs"/>
            </a:rPr>
            <a:t>億円）以上を確保する。</a:t>
          </a:r>
          <a:endParaRPr lang="ja-JP" altLang="ja-JP" sz="2000">
            <a:effectLst/>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600">
              <a:solidFill>
                <a:schemeClr val="dk1"/>
              </a:solidFill>
              <a:effectLst/>
              <a:latin typeface="+mn-lt"/>
              <a:ea typeface="+mn-ea"/>
              <a:cs typeface="+mn-cs"/>
            </a:rPr>
            <a:t>・増減無し。</a:t>
          </a:r>
          <a:endParaRPr lang="ja-JP" altLang="ja-JP" sz="2400">
            <a:effectLst/>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600" b="0" i="0" baseline="0">
              <a:solidFill>
                <a:schemeClr val="dk1"/>
              </a:solidFill>
              <a:effectLst/>
              <a:latin typeface="+mn-lt"/>
              <a:ea typeface="+mn-ea"/>
              <a:cs typeface="+mn-cs"/>
            </a:rPr>
            <a:t>・</a:t>
          </a:r>
          <a:r>
            <a:rPr kumimoji="1" lang="ja-JP" altLang="ja-JP" sz="1600">
              <a:solidFill>
                <a:schemeClr val="dk1"/>
              </a:solidFill>
              <a:effectLst/>
              <a:latin typeface="+mn-lt"/>
              <a:ea typeface="+mn-ea"/>
              <a:cs typeface="+mn-cs"/>
            </a:rPr>
            <a:t>今後の金利変動等の公債費の償還リスクに備えるため、財政運営上の数値目標としている財政調整基金および減債基金の合計が標準財政規模の</a:t>
          </a:r>
          <a:r>
            <a:rPr kumimoji="1" lang="en-US" altLang="ja-JP" sz="1600">
              <a:solidFill>
                <a:schemeClr val="dk1"/>
              </a:solidFill>
              <a:effectLst/>
              <a:latin typeface="+mn-lt"/>
              <a:ea typeface="+mn-ea"/>
              <a:cs typeface="+mn-cs"/>
            </a:rPr>
            <a:t>20</a:t>
          </a:r>
          <a:r>
            <a:rPr kumimoji="1" lang="ja-JP" altLang="ja-JP" sz="1600">
              <a:solidFill>
                <a:schemeClr val="dk1"/>
              </a:solidFill>
              <a:effectLst/>
              <a:latin typeface="+mn-lt"/>
              <a:ea typeface="+mn-ea"/>
              <a:cs typeface="+mn-cs"/>
            </a:rPr>
            <a:t>％の残高を引き続き確保していく。</a:t>
          </a:r>
          <a:endParaRPr lang="ja-JP" altLang="ja-JP" sz="2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5079194</v>
      </c>
      <c r="BO4" s="436"/>
      <c r="BP4" s="436"/>
      <c r="BQ4" s="436"/>
      <c r="BR4" s="436"/>
      <c r="BS4" s="436"/>
      <c r="BT4" s="436"/>
      <c r="BU4" s="437"/>
      <c r="BV4" s="435">
        <v>6222819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2.4</v>
      </c>
      <c r="CU4" s="576"/>
      <c r="CV4" s="576"/>
      <c r="CW4" s="576"/>
      <c r="CX4" s="576"/>
      <c r="CY4" s="576"/>
      <c r="CZ4" s="576"/>
      <c r="DA4" s="577"/>
      <c r="DB4" s="575">
        <v>3.7</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4989618</v>
      </c>
      <c r="BO5" s="407"/>
      <c r="BP5" s="407"/>
      <c r="BQ5" s="407"/>
      <c r="BR5" s="407"/>
      <c r="BS5" s="407"/>
      <c r="BT5" s="407"/>
      <c r="BU5" s="408"/>
      <c r="BV5" s="406">
        <v>6067240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75.599999999999994</v>
      </c>
      <c r="CU5" s="404"/>
      <c r="CV5" s="404"/>
      <c r="CW5" s="404"/>
      <c r="CX5" s="404"/>
      <c r="CY5" s="404"/>
      <c r="CZ5" s="404"/>
      <c r="DA5" s="405"/>
      <c r="DB5" s="403">
        <v>58.8</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89576</v>
      </c>
      <c r="BO6" s="407"/>
      <c r="BP6" s="407"/>
      <c r="BQ6" s="407"/>
      <c r="BR6" s="407"/>
      <c r="BS6" s="407"/>
      <c r="BT6" s="407"/>
      <c r="BU6" s="408"/>
      <c r="BV6" s="406">
        <v>155579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75.900000000000006</v>
      </c>
      <c r="CU6" s="550"/>
      <c r="CV6" s="550"/>
      <c r="CW6" s="550"/>
      <c r="CX6" s="550"/>
      <c r="CY6" s="550"/>
      <c r="CZ6" s="550"/>
      <c r="DA6" s="551"/>
      <c r="DB6" s="549">
        <v>59.3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16179</v>
      </c>
      <c r="BO7" s="407"/>
      <c r="BP7" s="407"/>
      <c r="BQ7" s="407"/>
      <c r="BR7" s="407"/>
      <c r="BS7" s="407"/>
      <c r="BT7" s="407"/>
      <c r="BU7" s="408"/>
      <c r="BV7" s="406">
        <v>38781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3109303</v>
      </c>
      <c r="CU7" s="407"/>
      <c r="CV7" s="407"/>
      <c r="CW7" s="407"/>
      <c r="CX7" s="407"/>
      <c r="CY7" s="407"/>
      <c r="CZ7" s="407"/>
      <c r="DA7" s="408"/>
      <c r="DB7" s="406">
        <v>3147261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73397</v>
      </c>
      <c r="BO8" s="407"/>
      <c r="BP8" s="407"/>
      <c r="BQ8" s="407"/>
      <c r="BR8" s="407"/>
      <c r="BS8" s="407"/>
      <c r="BT8" s="407"/>
      <c r="BU8" s="408"/>
      <c r="BV8" s="406">
        <v>116798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0.16</v>
      </c>
      <c r="CU8" s="510"/>
      <c r="CV8" s="510"/>
      <c r="CW8" s="510"/>
      <c r="CX8" s="510"/>
      <c r="CY8" s="510"/>
      <c r="CZ8" s="510"/>
      <c r="DA8" s="511"/>
      <c r="DB8" s="509">
        <v>0.16</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2950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-43401</v>
      </c>
      <c r="BO9" s="407"/>
      <c r="BP9" s="407"/>
      <c r="BQ9" s="407"/>
      <c r="BR9" s="407"/>
      <c r="BS9" s="407"/>
      <c r="BT9" s="407"/>
      <c r="BU9" s="408"/>
      <c r="BV9" s="406">
        <v>-233690</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12.5</v>
      </c>
      <c r="CU9" s="404"/>
      <c r="CV9" s="404"/>
      <c r="CW9" s="404"/>
      <c r="CX9" s="404"/>
      <c r="CY9" s="404"/>
      <c r="CZ9" s="404"/>
      <c r="DA9" s="405"/>
      <c r="DB9" s="403">
        <v>11.7</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3243</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10295</v>
      </c>
      <c r="BO10" s="407"/>
      <c r="BP10" s="407"/>
      <c r="BQ10" s="407"/>
      <c r="BR10" s="407"/>
      <c r="BS10" s="407"/>
      <c r="BT10" s="407"/>
      <c r="BU10" s="408"/>
      <c r="BV10" s="406">
        <v>40007</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2732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2673</v>
      </c>
      <c r="S13" s="494"/>
      <c r="T13" s="494"/>
      <c r="U13" s="494"/>
      <c r="V13" s="495"/>
      <c r="W13" s="496" t="s">
        <v>131</v>
      </c>
      <c r="X13" s="392"/>
      <c r="Y13" s="392"/>
      <c r="Z13" s="392"/>
      <c r="AA13" s="392"/>
      <c r="AB13" s="393"/>
      <c r="AC13" s="359">
        <v>388</v>
      </c>
      <c r="AD13" s="360"/>
      <c r="AE13" s="360"/>
      <c r="AF13" s="360"/>
      <c r="AG13" s="361"/>
      <c r="AH13" s="359">
        <v>436</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-33106</v>
      </c>
      <c r="BO13" s="407"/>
      <c r="BP13" s="407"/>
      <c r="BQ13" s="407"/>
      <c r="BR13" s="407"/>
      <c r="BS13" s="407"/>
      <c r="BT13" s="407"/>
      <c r="BU13" s="408"/>
      <c r="BV13" s="406">
        <v>-193683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7.3</v>
      </c>
      <c r="CU13" s="404"/>
      <c r="CV13" s="404"/>
      <c r="CW13" s="404"/>
      <c r="CX13" s="404"/>
      <c r="CY13" s="404"/>
      <c r="CZ13" s="404"/>
      <c r="DA13" s="405"/>
      <c r="DB13" s="403">
        <v>8</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2814</v>
      </c>
      <c r="S14" s="494"/>
      <c r="T14" s="494"/>
      <c r="U14" s="494"/>
      <c r="V14" s="495"/>
      <c r="W14" s="497"/>
      <c r="X14" s="395"/>
      <c r="Y14" s="395"/>
      <c r="Z14" s="395"/>
      <c r="AA14" s="395"/>
      <c r="AB14" s="396"/>
      <c r="AC14" s="486">
        <v>23.4</v>
      </c>
      <c r="AD14" s="487"/>
      <c r="AE14" s="487"/>
      <c r="AF14" s="487"/>
      <c r="AG14" s="488"/>
      <c r="AH14" s="486">
        <v>24.5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3.4</v>
      </c>
      <c r="CU14" s="504"/>
      <c r="CV14" s="504"/>
      <c r="CW14" s="504"/>
      <c r="CX14" s="504"/>
      <c r="CY14" s="504"/>
      <c r="CZ14" s="504"/>
      <c r="DA14" s="505"/>
      <c r="DB14" s="503">
        <v>11.2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2775</v>
      </c>
      <c r="S15" s="494"/>
      <c r="T15" s="494"/>
      <c r="U15" s="494"/>
      <c r="V15" s="495"/>
      <c r="W15" s="496" t="s">
        <v>137</v>
      </c>
      <c r="X15" s="392"/>
      <c r="Y15" s="392"/>
      <c r="Z15" s="392"/>
      <c r="AA15" s="392"/>
      <c r="AB15" s="393"/>
      <c r="AC15" s="359">
        <v>274</v>
      </c>
      <c r="AD15" s="360"/>
      <c r="AE15" s="360"/>
      <c r="AF15" s="360"/>
      <c r="AG15" s="361"/>
      <c r="AH15" s="359">
        <v>294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475155</v>
      </c>
      <c r="BO15" s="436"/>
      <c r="BP15" s="436"/>
      <c r="BQ15" s="436"/>
      <c r="BR15" s="436"/>
      <c r="BS15" s="436"/>
      <c r="BT15" s="436"/>
      <c r="BU15" s="437"/>
      <c r="BV15" s="435">
        <v>469852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16.5</v>
      </c>
      <c r="AD16" s="487"/>
      <c r="AE16" s="487"/>
      <c r="AF16" s="487"/>
      <c r="AG16" s="488"/>
      <c r="AH16" s="486">
        <v>16.5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2990180</v>
      </c>
      <c r="BO16" s="407"/>
      <c r="BP16" s="407"/>
      <c r="BQ16" s="407"/>
      <c r="BR16" s="407"/>
      <c r="BS16" s="407"/>
      <c r="BT16" s="407"/>
      <c r="BU16" s="408"/>
      <c r="BV16" s="406">
        <v>3012417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999</v>
      </c>
      <c r="AD17" s="360"/>
      <c r="AE17" s="360"/>
      <c r="AF17" s="360"/>
      <c r="AG17" s="361"/>
      <c r="AH17" s="359">
        <v>1050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579144</v>
      </c>
      <c r="BO17" s="407"/>
      <c r="BP17" s="407"/>
      <c r="BQ17" s="407"/>
      <c r="BR17" s="407"/>
      <c r="BS17" s="407"/>
      <c r="BT17" s="407"/>
      <c r="BU17" s="408"/>
      <c r="BV17" s="406">
        <v>579449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353.56</v>
      </c>
      <c r="M18" s="459"/>
      <c r="N18" s="459"/>
      <c r="O18" s="459"/>
      <c r="P18" s="459"/>
      <c r="Q18" s="459"/>
      <c r="R18" s="460"/>
      <c r="S18" s="460"/>
      <c r="T18" s="460"/>
      <c r="U18" s="460"/>
      <c r="V18" s="461"/>
      <c r="W18" s="477"/>
      <c r="X18" s="478"/>
      <c r="Y18" s="478"/>
      <c r="Z18" s="478"/>
      <c r="AA18" s="478"/>
      <c r="AB18" s="502"/>
      <c r="AC18" s="376">
        <v>60.1</v>
      </c>
      <c r="AD18" s="377"/>
      <c r="AE18" s="377"/>
      <c r="AF18" s="377"/>
      <c r="AG18" s="462"/>
      <c r="AH18" s="376">
        <v>59</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2384788</v>
      </c>
      <c r="BO18" s="407"/>
      <c r="BP18" s="407"/>
      <c r="BQ18" s="407"/>
      <c r="BR18" s="407"/>
      <c r="BS18" s="407"/>
      <c r="BT18" s="407"/>
      <c r="BU18" s="408"/>
      <c r="BV18" s="406">
        <v>1851907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3593319</v>
      </c>
      <c r="BO19" s="407"/>
      <c r="BP19" s="407"/>
      <c r="BQ19" s="407"/>
      <c r="BR19" s="407"/>
      <c r="BS19" s="407"/>
      <c r="BT19" s="407"/>
      <c r="BU19" s="408"/>
      <c r="BV19" s="406">
        <v>3914980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1425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3826411</v>
      </c>
      <c r="BO22" s="436"/>
      <c r="BP22" s="436"/>
      <c r="BQ22" s="436"/>
      <c r="BR22" s="436"/>
      <c r="BS22" s="436"/>
      <c r="BT22" s="436"/>
      <c r="BU22" s="437"/>
      <c r="BV22" s="435">
        <v>4043143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3586316</v>
      </c>
      <c r="BO23" s="407"/>
      <c r="BP23" s="407"/>
      <c r="BQ23" s="407"/>
      <c r="BR23" s="407"/>
      <c r="BS23" s="407"/>
      <c r="BT23" s="407"/>
      <c r="BU23" s="408"/>
      <c r="BV23" s="406">
        <v>3763316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7000</v>
      </c>
      <c r="R24" s="360"/>
      <c r="S24" s="360"/>
      <c r="T24" s="360"/>
      <c r="U24" s="360"/>
      <c r="V24" s="361"/>
      <c r="W24" s="449"/>
      <c r="X24" s="386"/>
      <c r="Y24" s="387"/>
      <c r="Z24" s="362" t="s">
        <v>162</v>
      </c>
      <c r="AA24" s="363"/>
      <c r="AB24" s="363"/>
      <c r="AC24" s="363"/>
      <c r="AD24" s="363"/>
      <c r="AE24" s="363"/>
      <c r="AF24" s="363"/>
      <c r="AG24" s="364"/>
      <c r="AH24" s="359">
        <v>75</v>
      </c>
      <c r="AI24" s="360"/>
      <c r="AJ24" s="360"/>
      <c r="AK24" s="360"/>
      <c r="AL24" s="361"/>
      <c r="AM24" s="359">
        <v>224250</v>
      </c>
      <c r="AN24" s="360"/>
      <c r="AO24" s="360"/>
      <c r="AP24" s="360"/>
      <c r="AQ24" s="360"/>
      <c r="AR24" s="361"/>
      <c r="AS24" s="359">
        <v>2990</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2604155</v>
      </c>
      <c r="BO24" s="407"/>
      <c r="BP24" s="407"/>
      <c r="BQ24" s="407"/>
      <c r="BR24" s="407"/>
      <c r="BS24" s="407"/>
      <c r="BT24" s="407"/>
      <c r="BU24" s="408"/>
      <c r="BV24" s="406">
        <v>2675674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6000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175396</v>
      </c>
      <c r="BO25" s="436"/>
      <c r="BP25" s="436"/>
      <c r="BQ25" s="436"/>
      <c r="BR25" s="436"/>
      <c r="BS25" s="436"/>
      <c r="BT25" s="436"/>
      <c r="BU25" s="437"/>
      <c r="BV25" s="435">
        <v>115955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5500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2600</v>
      </c>
      <c r="R27" s="360"/>
      <c r="S27" s="360"/>
      <c r="T27" s="360"/>
      <c r="U27" s="360"/>
      <c r="V27" s="361"/>
      <c r="W27" s="449"/>
      <c r="X27" s="386"/>
      <c r="Y27" s="387"/>
      <c r="Z27" s="362" t="s">
        <v>171</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2200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727285</v>
      </c>
      <c r="BO28" s="436"/>
      <c r="BP28" s="436"/>
      <c r="BQ28" s="436"/>
      <c r="BR28" s="436"/>
      <c r="BS28" s="436"/>
      <c r="BT28" s="436"/>
      <c r="BU28" s="437"/>
      <c r="BV28" s="435">
        <v>716988</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7</v>
      </c>
      <c r="M29" s="360"/>
      <c r="N29" s="360"/>
      <c r="O29" s="360"/>
      <c r="P29" s="361"/>
      <c r="Q29" s="359">
        <v>1900</v>
      </c>
      <c r="R29" s="360"/>
      <c r="S29" s="360"/>
      <c r="T29" s="360"/>
      <c r="U29" s="360"/>
      <c r="V29" s="361"/>
      <c r="W29" s="450"/>
      <c r="X29" s="451"/>
      <c r="Y29" s="452"/>
      <c r="Z29" s="362" t="s">
        <v>177</v>
      </c>
      <c r="AA29" s="363"/>
      <c r="AB29" s="363"/>
      <c r="AC29" s="363"/>
      <c r="AD29" s="363"/>
      <c r="AE29" s="363"/>
      <c r="AF29" s="363"/>
      <c r="AG29" s="364"/>
      <c r="AH29" s="359">
        <v>75</v>
      </c>
      <c r="AI29" s="360"/>
      <c r="AJ29" s="360"/>
      <c r="AK29" s="360"/>
      <c r="AL29" s="361"/>
      <c r="AM29" s="359">
        <v>224250</v>
      </c>
      <c r="AN29" s="360"/>
      <c r="AO29" s="360"/>
      <c r="AP29" s="360"/>
      <c r="AQ29" s="360"/>
      <c r="AR29" s="361"/>
      <c r="AS29" s="359">
        <v>2990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83401</v>
      </c>
      <c r="BO29" s="407"/>
      <c r="BP29" s="407"/>
      <c r="BQ29" s="407"/>
      <c r="BR29" s="407"/>
      <c r="BS29" s="407"/>
      <c r="BT29" s="407"/>
      <c r="BU29" s="408"/>
      <c r="BV29" s="406">
        <v>83400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1048404</v>
      </c>
      <c r="BO30" s="441"/>
      <c r="BP30" s="441"/>
      <c r="BQ30" s="441"/>
      <c r="BR30" s="441"/>
      <c r="BS30" s="441"/>
      <c r="BT30" s="441"/>
      <c r="BU30" s="442"/>
      <c r="BV30" s="440">
        <v>1067135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国民健康保険病院事業特別会計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北留萌消防組合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下水道事業特別会計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西天北五町衛生施設組合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8</v>
      </c>
      <c r="BF36" s="354"/>
      <c r="BG36" s="355" t="str">
        <f>IF('各会計、関係団体の財政状況及び健全化判断比率'!B34="","",'各会計、関係団体の財政状況及び健全化判断比率'!B34)</f>
        <v>町民保養センター事業特別会計</v>
      </c>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UmjI9nMw9TcZDEKm7w0BoVO8XWrHykZdCCJ7+tINxGvlivpA6X01qlpduTHy0uF4juAhZWuSl5xOxSJb6t0WKQ==" saltValue="RBOl+ygmS89m7j9RC5Jk5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412212</v>
      </c>
      <c r="S5" s="664"/>
      <c r="T5" s="664"/>
      <c r="U5" s="664"/>
      <c r="V5" s="664"/>
      <c r="W5" s="664"/>
      <c r="X5" s="664"/>
      <c r="Y5" s="689"/>
      <c r="Z5" s="702">
        <v>8.1</v>
      </c>
      <c r="AA5" s="702"/>
      <c r="AB5" s="702"/>
      <c r="AC5" s="702"/>
      <c r="AD5" s="703">
        <v>412212</v>
      </c>
      <c r="AE5" s="703"/>
      <c r="AF5" s="703"/>
      <c r="AG5" s="703"/>
      <c r="AH5" s="703"/>
      <c r="AI5" s="703"/>
      <c r="AJ5" s="703"/>
      <c r="AK5" s="703"/>
      <c r="AL5" s="690">
        <v>13.1</v>
      </c>
      <c r="AM5" s="672"/>
      <c r="AN5" s="672"/>
      <c r="AO5" s="691"/>
      <c r="AP5" s="666" t="s">
        <v>216</v>
      </c>
      <c r="AQ5" s="667"/>
      <c r="AR5" s="667"/>
      <c r="AS5" s="667"/>
      <c r="AT5" s="667"/>
      <c r="AU5" s="667"/>
      <c r="AV5" s="667"/>
      <c r="AW5" s="667"/>
      <c r="AX5" s="667"/>
      <c r="AY5" s="667"/>
      <c r="AZ5" s="667"/>
      <c r="BA5" s="667"/>
      <c r="BB5" s="667"/>
      <c r="BC5" s="667"/>
      <c r="BD5" s="667"/>
      <c r="BE5" s="667"/>
      <c r="BF5" s="668"/>
      <c r="BG5" s="608">
        <v>412212</v>
      </c>
      <c r="BH5" s="609"/>
      <c r="BI5" s="609"/>
      <c r="BJ5" s="609"/>
      <c r="BK5" s="609"/>
      <c r="BL5" s="609"/>
      <c r="BM5" s="609"/>
      <c r="BN5" s="610"/>
      <c r="BO5" s="646">
        <v>100</v>
      </c>
      <c r="BP5" s="646"/>
      <c r="BQ5" s="646"/>
      <c r="BR5" s="646"/>
      <c r="BS5" s="647">
        <v>2125</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92943</v>
      </c>
      <c r="S6" s="609"/>
      <c r="T6" s="609"/>
      <c r="U6" s="609"/>
      <c r="V6" s="609"/>
      <c r="W6" s="609"/>
      <c r="X6" s="609"/>
      <c r="Y6" s="610"/>
      <c r="Z6" s="646">
        <v>1.8</v>
      </c>
      <c r="AA6" s="646"/>
      <c r="AB6" s="646"/>
      <c r="AC6" s="646"/>
      <c r="AD6" s="647">
        <v>92943</v>
      </c>
      <c r="AE6" s="647"/>
      <c r="AF6" s="647"/>
      <c r="AG6" s="647"/>
      <c r="AH6" s="647"/>
      <c r="AI6" s="647"/>
      <c r="AJ6" s="647"/>
      <c r="AK6" s="647"/>
      <c r="AL6" s="611">
        <v>3</v>
      </c>
      <c r="AM6" s="612"/>
      <c r="AN6" s="612"/>
      <c r="AO6" s="648"/>
      <c r="AP6" s="605" t="s">
        <v>221</v>
      </c>
      <c r="AQ6" s="606"/>
      <c r="AR6" s="606"/>
      <c r="AS6" s="606"/>
      <c r="AT6" s="606"/>
      <c r="AU6" s="606"/>
      <c r="AV6" s="606"/>
      <c r="AW6" s="606"/>
      <c r="AX6" s="606"/>
      <c r="AY6" s="606"/>
      <c r="AZ6" s="606"/>
      <c r="BA6" s="606"/>
      <c r="BB6" s="606"/>
      <c r="BC6" s="606"/>
      <c r="BD6" s="606"/>
      <c r="BE6" s="606"/>
      <c r="BF6" s="607"/>
      <c r="BG6" s="608">
        <v>412212</v>
      </c>
      <c r="BH6" s="609"/>
      <c r="BI6" s="609"/>
      <c r="BJ6" s="609"/>
      <c r="BK6" s="609"/>
      <c r="BL6" s="609"/>
      <c r="BM6" s="609"/>
      <c r="BN6" s="610"/>
      <c r="BO6" s="646">
        <v>100</v>
      </c>
      <c r="BP6" s="646"/>
      <c r="BQ6" s="646"/>
      <c r="BR6" s="646"/>
      <c r="BS6" s="647">
        <v>2125</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64067</v>
      </c>
      <c r="CS6" s="609"/>
      <c r="CT6" s="609"/>
      <c r="CU6" s="609"/>
      <c r="CV6" s="609"/>
      <c r="CW6" s="609"/>
      <c r="CX6" s="609"/>
      <c r="CY6" s="610"/>
      <c r="CZ6" s="690">
        <v>1.3</v>
      </c>
      <c r="DA6" s="672"/>
      <c r="DB6" s="672"/>
      <c r="DC6" s="692"/>
      <c r="DD6" s="614" t="s">
        <v>122</v>
      </c>
      <c r="DE6" s="609"/>
      <c r="DF6" s="609"/>
      <c r="DG6" s="609"/>
      <c r="DH6" s="609"/>
      <c r="DI6" s="609"/>
      <c r="DJ6" s="609"/>
      <c r="DK6" s="609"/>
      <c r="DL6" s="609"/>
      <c r="DM6" s="609"/>
      <c r="DN6" s="609"/>
      <c r="DO6" s="609"/>
      <c r="DP6" s="610"/>
      <c r="DQ6" s="614">
        <v>63887</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157</v>
      </c>
      <c r="S7" s="609"/>
      <c r="T7" s="609"/>
      <c r="U7" s="609"/>
      <c r="V7" s="609"/>
      <c r="W7" s="609"/>
      <c r="X7" s="609"/>
      <c r="Y7" s="610"/>
      <c r="Z7" s="646">
        <v>0</v>
      </c>
      <c r="AA7" s="646"/>
      <c r="AB7" s="646"/>
      <c r="AC7" s="646"/>
      <c r="AD7" s="647">
        <v>157</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211304</v>
      </c>
      <c r="BH7" s="609"/>
      <c r="BI7" s="609"/>
      <c r="BJ7" s="609"/>
      <c r="BK7" s="609"/>
      <c r="BL7" s="609"/>
      <c r="BM7" s="609"/>
      <c r="BN7" s="610"/>
      <c r="BO7" s="646">
        <v>51.3</v>
      </c>
      <c r="BP7" s="646"/>
      <c r="BQ7" s="646"/>
      <c r="BR7" s="646"/>
      <c r="BS7" s="647">
        <v>2125</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608557</v>
      </c>
      <c r="CS7" s="609"/>
      <c r="CT7" s="609"/>
      <c r="CU7" s="609"/>
      <c r="CV7" s="609"/>
      <c r="CW7" s="609"/>
      <c r="CX7" s="609"/>
      <c r="CY7" s="610"/>
      <c r="CZ7" s="646">
        <v>12.2</v>
      </c>
      <c r="DA7" s="646"/>
      <c r="DB7" s="646"/>
      <c r="DC7" s="646"/>
      <c r="DD7" s="614" t="s">
        <v>122</v>
      </c>
      <c r="DE7" s="609"/>
      <c r="DF7" s="609"/>
      <c r="DG7" s="609"/>
      <c r="DH7" s="609"/>
      <c r="DI7" s="609"/>
      <c r="DJ7" s="609"/>
      <c r="DK7" s="609"/>
      <c r="DL7" s="609"/>
      <c r="DM7" s="609"/>
      <c r="DN7" s="609"/>
      <c r="DO7" s="609"/>
      <c r="DP7" s="610"/>
      <c r="DQ7" s="614">
        <v>350909</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1470</v>
      </c>
      <c r="S8" s="609"/>
      <c r="T8" s="609"/>
      <c r="U8" s="609"/>
      <c r="V8" s="609"/>
      <c r="W8" s="609"/>
      <c r="X8" s="609"/>
      <c r="Y8" s="610"/>
      <c r="Z8" s="646">
        <v>0</v>
      </c>
      <c r="AA8" s="646"/>
      <c r="AB8" s="646"/>
      <c r="AC8" s="646"/>
      <c r="AD8" s="647">
        <v>1470</v>
      </c>
      <c r="AE8" s="647"/>
      <c r="AF8" s="647"/>
      <c r="AG8" s="647"/>
      <c r="AH8" s="647"/>
      <c r="AI8" s="647"/>
      <c r="AJ8" s="647"/>
      <c r="AK8" s="647"/>
      <c r="AL8" s="611">
        <v>0</v>
      </c>
      <c r="AM8" s="612"/>
      <c r="AN8" s="612"/>
      <c r="AO8" s="648"/>
      <c r="AP8" s="605" t="s">
        <v>227</v>
      </c>
      <c r="AQ8" s="606"/>
      <c r="AR8" s="606"/>
      <c r="AS8" s="606"/>
      <c r="AT8" s="606"/>
      <c r="AU8" s="606"/>
      <c r="AV8" s="606"/>
      <c r="AW8" s="606"/>
      <c r="AX8" s="606"/>
      <c r="AY8" s="606"/>
      <c r="AZ8" s="606"/>
      <c r="BA8" s="606"/>
      <c r="BB8" s="606"/>
      <c r="BC8" s="606"/>
      <c r="BD8" s="606"/>
      <c r="BE8" s="606"/>
      <c r="BF8" s="607"/>
      <c r="BG8" s="608">
        <v>5428</v>
      </c>
      <c r="BH8" s="609"/>
      <c r="BI8" s="609"/>
      <c r="BJ8" s="609"/>
      <c r="BK8" s="609"/>
      <c r="BL8" s="609"/>
      <c r="BM8" s="609"/>
      <c r="BN8" s="610"/>
      <c r="BO8" s="646">
        <v>1.3</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806387</v>
      </c>
      <c r="CS8" s="609"/>
      <c r="CT8" s="609"/>
      <c r="CU8" s="609"/>
      <c r="CV8" s="609"/>
      <c r="CW8" s="609"/>
      <c r="CX8" s="609"/>
      <c r="CY8" s="610"/>
      <c r="CZ8" s="646">
        <v>16.2</v>
      </c>
      <c r="DA8" s="646"/>
      <c r="DB8" s="646"/>
      <c r="DC8" s="646"/>
      <c r="DD8" s="614" t="s">
        <v>122</v>
      </c>
      <c r="DE8" s="609"/>
      <c r="DF8" s="609"/>
      <c r="DG8" s="609"/>
      <c r="DH8" s="609"/>
      <c r="DI8" s="609"/>
      <c r="DJ8" s="609"/>
      <c r="DK8" s="609"/>
      <c r="DL8" s="609"/>
      <c r="DM8" s="609"/>
      <c r="DN8" s="609"/>
      <c r="DO8" s="609"/>
      <c r="DP8" s="610"/>
      <c r="DQ8" s="614">
        <v>453535</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1691</v>
      </c>
      <c r="S9" s="609"/>
      <c r="T9" s="609"/>
      <c r="U9" s="609"/>
      <c r="V9" s="609"/>
      <c r="W9" s="609"/>
      <c r="X9" s="609"/>
      <c r="Y9" s="610"/>
      <c r="Z9" s="646">
        <v>0</v>
      </c>
      <c r="AA9" s="646"/>
      <c r="AB9" s="646"/>
      <c r="AC9" s="646"/>
      <c r="AD9" s="647">
        <v>1691</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187878</v>
      </c>
      <c r="BH9" s="609"/>
      <c r="BI9" s="609"/>
      <c r="BJ9" s="609"/>
      <c r="BK9" s="609"/>
      <c r="BL9" s="609"/>
      <c r="BM9" s="609"/>
      <c r="BN9" s="610"/>
      <c r="BO9" s="646">
        <v>45.6</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707080</v>
      </c>
      <c r="CS9" s="609"/>
      <c r="CT9" s="609"/>
      <c r="CU9" s="609"/>
      <c r="CV9" s="609"/>
      <c r="CW9" s="609"/>
      <c r="CX9" s="609"/>
      <c r="CY9" s="610"/>
      <c r="CZ9" s="646">
        <v>14.2</v>
      </c>
      <c r="DA9" s="646"/>
      <c r="DB9" s="646"/>
      <c r="DC9" s="646"/>
      <c r="DD9" s="614">
        <v>1000</v>
      </c>
      <c r="DE9" s="609"/>
      <c r="DF9" s="609"/>
      <c r="DG9" s="609"/>
      <c r="DH9" s="609"/>
      <c r="DI9" s="609"/>
      <c r="DJ9" s="609"/>
      <c r="DK9" s="609"/>
      <c r="DL9" s="609"/>
      <c r="DM9" s="609"/>
      <c r="DN9" s="609"/>
      <c r="DO9" s="609"/>
      <c r="DP9" s="610"/>
      <c r="DQ9" s="614">
        <v>675550</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10561</v>
      </c>
      <c r="BH10" s="609"/>
      <c r="BI10" s="609"/>
      <c r="BJ10" s="609"/>
      <c r="BK10" s="609"/>
      <c r="BL10" s="609"/>
      <c r="BM10" s="609"/>
      <c r="BN10" s="610"/>
      <c r="BO10" s="646">
        <v>2.6</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2472</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2472</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79821</v>
      </c>
      <c r="S11" s="609"/>
      <c r="T11" s="609"/>
      <c r="U11" s="609"/>
      <c r="V11" s="609"/>
      <c r="W11" s="609"/>
      <c r="X11" s="609"/>
      <c r="Y11" s="610"/>
      <c r="Z11" s="611">
        <v>1.6</v>
      </c>
      <c r="AA11" s="612"/>
      <c r="AB11" s="612"/>
      <c r="AC11" s="613"/>
      <c r="AD11" s="614">
        <v>79821</v>
      </c>
      <c r="AE11" s="609"/>
      <c r="AF11" s="609"/>
      <c r="AG11" s="609"/>
      <c r="AH11" s="609"/>
      <c r="AI11" s="609"/>
      <c r="AJ11" s="609"/>
      <c r="AK11" s="610"/>
      <c r="AL11" s="611">
        <v>2.5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7437</v>
      </c>
      <c r="BH11" s="609"/>
      <c r="BI11" s="609"/>
      <c r="BJ11" s="609"/>
      <c r="BK11" s="609"/>
      <c r="BL11" s="609"/>
      <c r="BM11" s="609"/>
      <c r="BN11" s="610"/>
      <c r="BO11" s="646">
        <v>1.8</v>
      </c>
      <c r="BP11" s="646"/>
      <c r="BQ11" s="646"/>
      <c r="BR11" s="646"/>
      <c r="BS11" s="647">
        <v>2125</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399377</v>
      </c>
      <c r="CS11" s="609"/>
      <c r="CT11" s="609"/>
      <c r="CU11" s="609"/>
      <c r="CV11" s="609"/>
      <c r="CW11" s="609"/>
      <c r="CX11" s="609"/>
      <c r="CY11" s="610"/>
      <c r="CZ11" s="646">
        <v>8</v>
      </c>
      <c r="DA11" s="646"/>
      <c r="DB11" s="646"/>
      <c r="DC11" s="646"/>
      <c r="DD11" s="614">
        <v>52377</v>
      </c>
      <c r="DE11" s="609"/>
      <c r="DF11" s="609"/>
      <c r="DG11" s="609"/>
      <c r="DH11" s="609"/>
      <c r="DI11" s="609"/>
      <c r="DJ11" s="609"/>
      <c r="DK11" s="609"/>
      <c r="DL11" s="609"/>
      <c r="DM11" s="609"/>
      <c r="DN11" s="609"/>
      <c r="DO11" s="609"/>
      <c r="DP11" s="610"/>
      <c r="DQ11" s="614">
        <v>168184</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156557</v>
      </c>
      <c r="BH12" s="609"/>
      <c r="BI12" s="609"/>
      <c r="BJ12" s="609"/>
      <c r="BK12" s="609"/>
      <c r="BL12" s="609"/>
      <c r="BM12" s="609"/>
      <c r="BN12" s="610"/>
      <c r="BO12" s="646">
        <v>38</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259165</v>
      </c>
      <c r="CS12" s="609"/>
      <c r="CT12" s="609"/>
      <c r="CU12" s="609"/>
      <c r="CV12" s="609"/>
      <c r="CW12" s="609"/>
      <c r="CX12" s="609"/>
      <c r="CY12" s="610"/>
      <c r="CZ12" s="646">
        <v>5.2</v>
      </c>
      <c r="DA12" s="646"/>
      <c r="DB12" s="646"/>
      <c r="DC12" s="646"/>
      <c r="DD12" s="614" t="s">
        <v>122</v>
      </c>
      <c r="DE12" s="609"/>
      <c r="DF12" s="609"/>
      <c r="DG12" s="609"/>
      <c r="DH12" s="609"/>
      <c r="DI12" s="609"/>
      <c r="DJ12" s="609"/>
      <c r="DK12" s="609"/>
      <c r="DL12" s="609"/>
      <c r="DM12" s="609"/>
      <c r="DN12" s="609"/>
      <c r="DO12" s="609"/>
      <c r="DP12" s="610"/>
      <c r="DQ12" s="614">
        <v>148380</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152938</v>
      </c>
      <c r="BH13" s="609"/>
      <c r="BI13" s="609"/>
      <c r="BJ13" s="609"/>
      <c r="BK13" s="609"/>
      <c r="BL13" s="609"/>
      <c r="BM13" s="609"/>
      <c r="BN13" s="610"/>
      <c r="BO13" s="646">
        <v>37.1</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991632</v>
      </c>
      <c r="CS13" s="609"/>
      <c r="CT13" s="609"/>
      <c r="CU13" s="609"/>
      <c r="CV13" s="609"/>
      <c r="CW13" s="609"/>
      <c r="CX13" s="609"/>
      <c r="CY13" s="610"/>
      <c r="CZ13" s="646">
        <v>19.899999999999999</v>
      </c>
      <c r="DA13" s="646"/>
      <c r="DB13" s="646"/>
      <c r="DC13" s="646"/>
      <c r="DD13" s="614">
        <v>285846</v>
      </c>
      <c r="DE13" s="609"/>
      <c r="DF13" s="609"/>
      <c r="DG13" s="609"/>
      <c r="DH13" s="609"/>
      <c r="DI13" s="609"/>
      <c r="DJ13" s="609"/>
      <c r="DK13" s="609"/>
      <c r="DL13" s="609"/>
      <c r="DM13" s="609"/>
      <c r="DN13" s="609"/>
      <c r="DO13" s="609"/>
      <c r="DP13" s="610"/>
      <c r="DQ13" s="614">
        <v>642942</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685</v>
      </c>
      <c r="S14" s="609"/>
      <c r="T14" s="609"/>
      <c r="U14" s="609"/>
      <c r="V14" s="609"/>
      <c r="W14" s="609"/>
      <c r="X14" s="609"/>
      <c r="Y14" s="610"/>
      <c r="Z14" s="646">
        <v>0</v>
      </c>
      <c r="AA14" s="646"/>
      <c r="AB14" s="646"/>
      <c r="AC14" s="646"/>
      <c r="AD14" s="647">
        <v>685</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9548</v>
      </c>
      <c r="BH14" s="609"/>
      <c r="BI14" s="609"/>
      <c r="BJ14" s="609"/>
      <c r="BK14" s="609"/>
      <c r="BL14" s="609"/>
      <c r="BM14" s="609"/>
      <c r="BN14" s="610"/>
      <c r="BO14" s="646">
        <v>2.2999999999999998</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191274</v>
      </c>
      <c r="CS14" s="609"/>
      <c r="CT14" s="609"/>
      <c r="CU14" s="609"/>
      <c r="CV14" s="609"/>
      <c r="CW14" s="609"/>
      <c r="CX14" s="609"/>
      <c r="CY14" s="610"/>
      <c r="CZ14" s="646">
        <v>3.8</v>
      </c>
      <c r="DA14" s="646"/>
      <c r="DB14" s="646"/>
      <c r="DC14" s="646"/>
      <c r="DD14" s="614" t="s">
        <v>122</v>
      </c>
      <c r="DE14" s="609"/>
      <c r="DF14" s="609"/>
      <c r="DG14" s="609"/>
      <c r="DH14" s="609"/>
      <c r="DI14" s="609"/>
      <c r="DJ14" s="609"/>
      <c r="DK14" s="609"/>
      <c r="DL14" s="609"/>
      <c r="DM14" s="609"/>
      <c r="DN14" s="609"/>
      <c r="DO14" s="609"/>
      <c r="DP14" s="610"/>
      <c r="DQ14" s="614">
        <v>160974</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34803</v>
      </c>
      <c r="BH15" s="609"/>
      <c r="BI15" s="609"/>
      <c r="BJ15" s="609"/>
      <c r="BK15" s="609"/>
      <c r="BL15" s="609"/>
      <c r="BM15" s="609"/>
      <c r="BN15" s="610"/>
      <c r="BO15" s="646">
        <v>8.4</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434586</v>
      </c>
      <c r="CS15" s="609"/>
      <c r="CT15" s="609"/>
      <c r="CU15" s="609"/>
      <c r="CV15" s="609"/>
      <c r="CW15" s="609"/>
      <c r="CX15" s="609"/>
      <c r="CY15" s="610"/>
      <c r="CZ15" s="646">
        <v>8.6999999999999993</v>
      </c>
      <c r="DA15" s="646"/>
      <c r="DB15" s="646"/>
      <c r="DC15" s="646"/>
      <c r="DD15" s="614">
        <v>9234</v>
      </c>
      <c r="DE15" s="609"/>
      <c r="DF15" s="609"/>
      <c r="DG15" s="609"/>
      <c r="DH15" s="609"/>
      <c r="DI15" s="609"/>
      <c r="DJ15" s="609"/>
      <c r="DK15" s="609"/>
      <c r="DL15" s="609"/>
      <c r="DM15" s="609"/>
      <c r="DN15" s="609"/>
      <c r="DO15" s="609"/>
      <c r="DP15" s="610"/>
      <c r="DQ15" s="614">
        <v>387072</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8249</v>
      </c>
      <c r="S16" s="609"/>
      <c r="T16" s="609"/>
      <c r="U16" s="609"/>
      <c r="V16" s="609"/>
      <c r="W16" s="609"/>
      <c r="X16" s="609"/>
      <c r="Y16" s="610"/>
      <c r="Z16" s="646">
        <v>0.2</v>
      </c>
      <c r="AA16" s="646"/>
      <c r="AB16" s="646"/>
      <c r="AC16" s="646"/>
      <c r="AD16" s="647">
        <v>8249</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6628</v>
      </c>
      <c r="S17" s="609"/>
      <c r="T17" s="609"/>
      <c r="U17" s="609"/>
      <c r="V17" s="609"/>
      <c r="W17" s="609"/>
      <c r="X17" s="609"/>
      <c r="Y17" s="610"/>
      <c r="Z17" s="646">
        <v>0.1</v>
      </c>
      <c r="AA17" s="646"/>
      <c r="AB17" s="646"/>
      <c r="AC17" s="646"/>
      <c r="AD17" s="647">
        <v>6628</v>
      </c>
      <c r="AE17" s="647"/>
      <c r="AF17" s="647"/>
      <c r="AG17" s="647"/>
      <c r="AH17" s="647"/>
      <c r="AI17" s="647"/>
      <c r="AJ17" s="647"/>
      <c r="AK17" s="647"/>
      <c r="AL17" s="611">
        <v>0.2</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525021</v>
      </c>
      <c r="CS17" s="609"/>
      <c r="CT17" s="609"/>
      <c r="CU17" s="609"/>
      <c r="CV17" s="609"/>
      <c r="CW17" s="609"/>
      <c r="CX17" s="609"/>
      <c r="CY17" s="610"/>
      <c r="CZ17" s="646">
        <v>10.5</v>
      </c>
      <c r="DA17" s="646"/>
      <c r="DB17" s="646"/>
      <c r="DC17" s="646"/>
      <c r="DD17" s="614" t="s">
        <v>122</v>
      </c>
      <c r="DE17" s="609"/>
      <c r="DF17" s="609"/>
      <c r="DG17" s="609"/>
      <c r="DH17" s="609"/>
      <c r="DI17" s="609"/>
      <c r="DJ17" s="609"/>
      <c r="DK17" s="609"/>
      <c r="DL17" s="609"/>
      <c r="DM17" s="609"/>
      <c r="DN17" s="609"/>
      <c r="DO17" s="609"/>
      <c r="DP17" s="610"/>
      <c r="DQ17" s="614">
        <v>449838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967</v>
      </c>
      <c r="S18" s="609"/>
      <c r="T18" s="609"/>
      <c r="U18" s="609"/>
      <c r="V18" s="609"/>
      <c r="W18" s="609"/>
      <c r="X18" s="609"/>
      <c r="Y18" s="610"/>
      <c r="Z18" s="646">
        <v>0</v>
      </c>
      <c r="AA18" s="646"/>
      <c r="AB18" s="646"/>
      <c r="AC18" s="646"/>
      <c r="AD18" s="647">
        <v>967</v>
      </c>
      <c r="AE18" s="647"/>
      <c r="AF18" s="647"/>
      <c r="AG18" s="647"/>
      <c r="AH18" s="647"/>
      <c r="AI18" s="647"/>
      <c r="AJ18" s="647"/>
      <c r="AK18" s="647"/>
      <c r="AL18" s="611">
        <v>0</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967</v>
      </c>
      <c r="S19" s="609"/>
      <c r="T19" s="609"/>
      <c r="U19" s="609"/>
      <c r="V19" s="609"/>
      <c r="W19" s="609"/>
      <c r="X19" s="609"/>
      <c r="Y19" s="610"/>
      <c r="Z19" s="646">
        <v>0</v>
      </c>
      <c r="AA19" s="646"/>
      <c r="AB19" s="646"/>
      <c r="AC19" s="646"/>
      <c r="AD19" s="647">
        <v>967</v>
      </c>
      <c r="AE19" s="647"/>
      <c r="AF19" s="647"/>
      <c r="AG19" s="647"/>
      <c r="AH19" s="647"/>
      <c r="AI19" s="647"/>
      <c r="AJ19" s="647"/>
      <c r="AK19" s="647"/>
      <c r="AL19" s="611">
        <v>0</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4989618</v>
      </c>
      <c r="CS20" s="609"/>
      <c r="CT20" s="609"/>
      <c r="CU20" s="609"/>
      <c r="CV20" s="609"/>
      <c r="CW20" s="609"/>
      <c r="CX20" s="609"/>
      <c r="CY20" s="610"/>
      <c r="CZ20" s="646">
        <v>100</v>
      </c>
      <c r="DA20" s="646"/>
      <c r="DB20" s="646"/>
      <c r="DC20" s="646"/>
      <c r="DD20" s="614">
        <v>348457</v>
      </c>
      <c r="DE20" s="609"/>
      <c r="DF20" s="609"/>
      <c r="DG20" s="609"/>
      <c r="DH20" s="609"/>
      <c r="DI20" s="609"/>
      <c r="DJ20" s="609"/>
      <c r="DK20" s="609"/>
      <c r="DL20" s="609"/>
      <c r="DM20" s="609"/>
      <c r="DN20" s="609"/>
      <c r="DO20" s="609"/>
      <c r="DP20" s="610"/>
      <c r="DQ20" s="614">
        <v>3503743</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2774958</v>
      </c>
      <c r="S21" s="609"/>
      <c r="T21" s="609"/>
      <c r="U21" s="609"/>
      <c r="V21" s="609"/>
      <c r="W21" s="609"/>
      <c r="X21" s="609"/>
      <c r="Y21" s="610"/>
      <c r="Z21" s="646">
        <v>54.6</v>
      </c>
      <c r="AA21" s="646"/>
      <c r="AB21" s="646"/>
      <c r="AC21" s="646"/>
      <c r="AD21" s="647">
        <v>2518837</v>
      </c>
      <c r="AE21" s="647"/>
      <c r="AF21" s="647"/>
      <c r="AG21" s="647"/>
      <c r="AH21" s="647"/>
      <c r="AI21" s="647"/>
      <c r="AJ21" s="647"/>
      <c r="AK21" s="647"/>
      <c r="AL21" s="611">
        <v>80.2</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2518837</v>
      </c>
      <c r="S22" s="609"/>
      <c r="T22" s="609"/>
      <c r="U22" s="609"/>
      <c r="V22" s="609"/>
      <c r="W22" s="609"/>
      <c r="X22" s="609"/>
      <c r="Y22" s="610"/>
      <c r="Z22" s="646">
        <v>49.6</v>
      </c>
      <c r="AA22" s="646"/>
      <c r="AB22" s="646"/>
      <c r="AC22" s="646"/>
      <c r="AD22" s="647">
        <v>2518837</v>
      </c>
      <c r="AE22" s="647"/>
      <c r="AF22" s="647"/>
      <c r="AG22" s="647"/>
      <c r="AH22" s="647"/>
      <c r="AI22" s="647"/>
      <c r="AJ22" s="647"/>
      <c r="AK22" s="647"/>
      <c r="AL22" s="611">
        <v>80.2</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256121</v>
      </c>
      <c r="S23" s="609"/>
      <c r="T23" s="609"/>
      <c r="U23" s="609"/>
      <c r="V23" s="609"/>
      <c r="W23" s="609"/>
      <c r="X23" s="609"/>
      <c r="Y23" s="610"/>
      <c r="Z23" s="646">
        <v>5</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1520224</v>
      </c>
      <c r="CS24" s="664"/>
      <c r="CT24" s="664"/>
      <c r="CU24" s="664"/>
      <c r="CV24" s="664"/>
      <c r="CW24" s="664"/>
      <c r="CX24" s="664"/>
      <c r="CY24" s="689"/>
      <c r="CZ24" s="690">
        <v>30.5</v>
      </c>
      <c r="DA24" s="672"/>
      <c r="DB24" s="672"/>
      <c r="DC24" s="692"/>
      <c r="DD24" s="688">
        <v>1179826</v>
      </c>
      <c r="DE24" s="664"/>
      <c r="DF24" s="664"/>
      <c r="DG24" s="664"/>
      <c r="DH24" s="664"/>
      <c r="DI24" s="664"/>
      <c r="DJ24" s="664"/>
      <c r="DK24" s="689"/>
      <c r="DL24" s="688">
        <v>1162505</v>
      </c>
      <c r="DM24" s="664"/>
      <c r="DN24" s="664"/>
      <c r="DO24" s="664"/>
      <c r="DP24" s="664"/>
      <c r="DQ24" s="664"/>
      <c r="DR24" s="664"/>
      <c r="DS24" s="664"/>
      <c r="DT24" s="664"/>
      <c r="DU24" s="664"/>
      <c r="DV24" s="689"/>
      <c r="DW24" s="690">
        <v>36.9</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3379781</v>
      </c>
      <c r="S25" s="609"/>
      <c r="T25" s="609"/>
      <c r="U25" s="609"/>
      <c r="V25" s="609"/>
      <c r="W25" s="609"/>
      <c r="X25" s="609"/>
      <c r="Y25" s="610"/>
      <c r="Z25" s="646">
        <v>66.5</v>
      </c>
      <c r="AA25" s="646"/>
      <c r="AB25" s="646"/>
      <c r="AC25" s="646"/>
      <c r="AD25" s="647">
        <v>3123660</v>
      </c>
      <c r="AE25" s="647"/>
      <c r="AF25" s="647"/>
      <c r="AG25" s="647"/>
      <c r="AH25" s="647"/>
      <c r="AI25" s="647"/>
      <c r="AJ25" s="647"/>
      <c r="AK25" s="647"/>
      <c r="AL25" s="611">
        <v>99.4</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752833</v>
      </c>
      <c r="CS25" s="621"/>
      <c r="CT25" s="621"/>
      <c r="CU25" s="621"/>
      <c r="CV25" s="621"/>
      <c r="CW25" s="621"/>
      <c r="CX25" s="621"/>
      <c r="CY25" s="622"/>
      <c r="CZ25" s="611">
        <v>15.1</v>
      </c>
      <c r="DA25" s="623"/>
      <c r="DB25" s="623"/>
      <c r="DC25" s="624"/>
      <c r="DD25" s="614">
        <v>621749</v>
      </c>
      <c r="DE25" s="621"/>
      <c r="DF25" s="621"/>
      <c r="DG25" s="621"/>
      <c r="DH25" s="621"/>
      <c r="DI25" s="621"/>
      <c r="DJ25" s="621"/>
      <c r="DK25" s="622"/>
      <c r="DL25" s="614">
        <v>615572</v>
      </c>
      <c r="DM25" s="621"/>
      <c r="DN25" s="621"/>
      <c r="DO25" s="621"/>
      <c r="DP25" s="621"/>
      <c r="DQ25" s="621"/>
      <c r="DR25" s="621"/>
      <c r="DS25" s="621"/>
      <c r="DT25" s="621"/>
      <c r="DU25" s="621"/>
      <c r="DV25" s="622"/>
      <c r="DW25" s="611">
        <v>19.5</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490</v>
      </c>
      <c r="S26" s="609"/>
      <c r="T26" s="609"/>
      <c r="U26" s="609"/>
      <c r="V26" s="609"/>
      <c r="W26" s="609"/>
      <c r="X26" s="609"/>
      <c r="Y26" s="610"/>
      <c r="Z26" s="646">
        <v>0</v>
      </c>
      <c r="AA26" s="646"/>
      <c r="AB26" s="646"/>
      <c r="AC26" s="646"/>
      <c r="AD26" s="647">
        <v>490</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501757</v>
      </c>
      <c r="CS26" s="609"/>
      <c r="CT26" s="609"/>
      <c r="CU26" s="609"/>
      <c r="CV26" s="609"/>
      <c r="CW26" s="609"/>
      <c r="CX26" s="609"/>
      <c r="CY26" s="610"/>
      <c r="CZ26" s="611">
        <v>10.1</v>
      </c>
      <c r="DA26" s="623"/>
      <c r="DB26" s="623"/>
      <c r="DC26" s="624"/>
      <c r="DD26" s="614">
        <v>389436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27500</v>
      </c>
      <c r="S27" s="609"/>
      <c r="T27" s="609"/>
      <c r="U27" s="609"/>
      <c r="V27" s="609"/>
      <c r="W27" s="609"/>
      <c r="X27" s="609"/>
      <c r="Y27" s="610"/>
      <c r="Z27" s="646">
        <v>0.5</v>
      </c>
      <c r="AA27" s="646"/>
      <c r="AB27" s="646"/>
      <c r="AC27" s="646"/>
      <c r="AD27" s="647">
        <v>3780</v>
      </c>
      <c r="AE27" s="647"/>
      <c r="AF27" s="647"/>
      <c r="AG27" s="647"/>
      <c r="AH27" s="647"/>
      <c r="AI27" s="647"/>
      <c r="AJ27" s="647"/>
      <c r="AK27" s="647"/>
      <c r="AL27" s="611">
        <v>0.1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412212</v>
      </c>
      <c r="BH27" s="609"/>
      <c r="BI27" s="609"/>
      <c r="BJ27" s="609"/>
      <c r="BK27" s="609"/>
      <c r="BL27" s="609"/>
      <c r="BM27" s="609"/>
      <c r="BN27" s="610"/>
      <c r="BO27" s="646">
        <v>100</v>
      </c>
      <c r="BP27" s="646"/>
      <c r="BQ27" s="646"/>
      <c r="BR27" s="646"/>
      <c r="BS27" s="647">
        <v>2125</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242370</v>
      </c>
      <c r="CS27" s="621"/>
      <c r="CT27" s="621"/>
      <c r="CU27" s="621"/>
      <c r="CV27" s="621"/>
      <c r="CW27" s="621"/>
      <c r="CX27" s="621"/>
      <c r="CY27" s="622"/>
      <c r="CZ27" s="611">
        <v>4.9000000000000004</v>
      </c>
      <c r="DA27" s="623"/>
      <c r="DB27" s="623"/>
      <c r="DC27" s="624"/>
      <c r="DD27" s="614">
        <v>108239</v>
      </c>
      <c r="DE27" s="621"/>
      <c r="DF27" s="621"/>
      <c r="DG27" s="621"/>
      <c r="DH27" s="621"/>
      <c r="DI27" s="621"/>
      <c r="DJ27" s="621"/>
      <c r="DK27" s="622"/>
      <c r="DL27" s="614">
        <v>97095</v>
      </c>
      <c r="DM27" s="621"/>
      <c r="DN27" s="621"/>
      <c r="DO27" s="621"/>
      <c r="DP27" s="621"/>
      <c r="DQ27" s="621"/>
      <c r="DR27" s="621"/>
      <c r="DS27" s="621"/>
      <c r="DT27" s="621"/>
      <c r="DU27" s="621"/>
      <c r="DV27" s="622"/>
      <c r="DW27" s="611">
        <v>3.1</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107133</v>
      </c>
      <c r="S28" s="609"/>
      <c r="T28" s="609"/>
      <c r="U28" s="609"/>
      <c r="V28" s="609"/>
      <c r="W28" s="609"/>
      <c r="X28" s="609"/>
      <c r="Y28" s="610"/>
      <c r="Z28" s="646">
        <v>2.1</v>
      </c>
      <c r="AA28" s="646"/>
      <c r="AB28" s="646"/>
      <c r="AC28" s="646"/>
      <c r="AD28" s="647" t="s">
        <v>122</v>
      </c>
      <c r="AE28" s="647"/>
      <c r="AF28" s="647"/>
      <c r="AG28" s="647"/>
      <c r="AH28" s="647"/>
      <c r="AI28" s="647"/>
      <c r="AJ28" s="647"/>
      <c r="AK28" s="647"/>
      <c r="AL28" s="611" t="s">
        <v>122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525021</v>
      </c>
      <c r="CS28" s="609"/>
      <c r="CT28" s="609"/>
      <c r="CU28" s="609"/>
      <c r="CV28" s="609"/>
      <c r="CW28" s="609"/>
      <c r="CX28" s="609"/>
      <c r="CY28" s="610"/>
      <c r="CZ28" s="611">
        <v>10.5</v>
      </c>
      <c r="DA28" s="623"/>
      <c r="DB28" s="623"/>
      <c r="DC28" s="624"/>
      <c r="DD28" s="614">
        <v>449838</v>
      </c>
      <c r="DE28" s="609"/>
      <c r="DF28" s="609"/>
      <c r="DG28" s="609"/>
      <c r="DH28" s="609"/>
      <c r="DI28" s="609"/>
      <c r="DJ28" s="609"/>
      <c r="DK28" s="610"/>
      <c r="DL28" s="614">
        <v>449838</v>
      </c>
      <c r="DM28" s="609"/>
      <c r="DN28" s="609"/>
      <c r="DO28" s="609"/>
      <c r="DP28" s="609"/>
      <c r="DQ28" s="609"/>
      <c r="DR28" s="609"/>
      <c r="DS28" s="609"/>
      <c r="DT28" s="609"/>
      <c r="DU28" s="609"/>
      <c r="DV28" s="610"/>
      <c r="DW28" s="611">
        <v>14.3</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2275</v>
      </c>
      <c r="S29" s="609"/>
      <c r="T29" s="609"/>
      <c r="U29" s="609"/>
      <c r="V29" s="609"/>
      <c r="W29" s="609"/>
      <c r="X29" s="609"/>
      <c r="Y29" s="610"/>
      <c r="Z29" s="646">
        <v>0</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524058</v>
      </c>
      <c r="CS29" s="621"/>
      <c r="CT29" s="621"/>
      <c r="CU29" s="621"/>
      <c r="CV29" s="621"/>
      <c r="CW29" s="621"/>
      <c r="CX29" s="621"/>
      <c r="CY29" s="622"/>
      <c r="CZ29" s="611">
        <v>10.5</v>
      </c>
      <c r="DA29" s="623"/>
      <c r="DB29" s="623"/>
      <c r="DC29" s="624"/>
      <c r="DD29" s="614">
        <v>448875</v>
      </c>
      <c r="DE29" s="621"/>
      <c r="DF29" s="621"/>
      <c r="DG29" s="621"/>
      <c r="DH29" s="621"/>
      <c r="DI29" s="621"/>
      <c r="DJ29" s="621"/>
      <c r="DK29" s="622"/>
      <c r="DL29" s="614">
        <v>448875</v>
      </c>
      <c r="DM29" s="621"/>
      <c r="DN29" s="621"/>
      <c r="DO29" s="621"/>
      <c r="DP29" s="621"/>
      <c r="DQ29" s="621"/>
      <c r="DR29" s="621"/>
      <c r="DS29" s="621"/>
      <c r="DT29" s="621"/>
      <c r="DU29" s="621"/>
      <c r="DV29" s="622"/>
      <c r="DW29" s="611">
        <v>14.2</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363725</v>
      </c>
      <c r="S30" s="609"/>
      <c r="T30" s="609"/>
      <c r="U30" s="609"/>
      <c r="V30" s="609"/>
      <c r="W30" s="609"/>
      <c r="X30" s="609"/>
      <c r="Y30" s="610"/>
      <c r="Z30" s="646">
        <v>7.2</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512754</v>
      </c>
      <c r="CS30" s="609"/>
      <c r="CT30" s="609"/>
      <c r="CU30" s="609"/>
      <c r="CV30" s="609"/>
      <c r="CW30" s="609"/>
      <c r="CX30" s="609"/>
      <c r="CY30" s="610"/>
      <c r="CZ30" s="611">
        <v>10.3</v>
      </c>
      <c r="DA30" s="623"/>
      <c r="DB30" s="623"/>
      <c r="DC30" s="624"/>
      <c r="DD30" s="614">
        <v>437571</v>
      </c>
      <c r="DE30" s="609"/>
      <c r="DF30" s="609"/>
      <c r="DG30" s="609"/>
      <c r="DH30" s="609"/>
      <c r="DI30" s="609"/>
      <c r="DJ30" s="609"/>
      <c r="DK30" s="610"/>
      <c r="DL30" s="614">
        <v>437571</v>
      </c>
      <c r="DM30" s="609"/>
      <c r="DN30" s="609"/>
      <c r="DO30" s="609"/>
      <c r="DP30" s="609"/>
      <c r="DQ30" s="609"/>
      <c r="DR30" s="609"/>
      <c r="DS30" s="609"/>
      <c r="DT30" s="609"/>
      <c r="DU30" s="609"/>
      <c r="DV30" s="610"/>
      <c r="DW30" s="611">
        <v>13.9</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v>300</v>
      </c>
      <c r="S31" s="609"/>
      <c r="T31" s="609"/>
      <c r="U31" s="609"/>
      <c r="V31" s="609"/>
      <c r="W31" s="609"/>
      <c r="X31" s="609"/>
      <c r="Y31" s="610"/>
      <c r="Z31" s="646">
        <v>0</v>
      </c>
      <c r="AA31" s="646"/>
      <c r="AB31" s="646"/>
      <c r="AC31" s="646"/>
      <c r="AD31" s="647">
        <v>300</v>
      </c>
      <c r="AE31" s="647"/>
      <c r="AF31" s="647"/>
      <c r="AG31" s="647"/>
      <c r="AH31" s="647"/>
      <c r="AI31" s="647"/>
      <c r="AJ31" s="647"/>
      <c r="AK31" s="647"/>
      <c r="AL31" s="611">
        <v>0</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99.6</v>
      </c>
      <c r="BH31" s="671"/>
      <c r="BI31" s="671"/>
      <c r="BJ31" s="671"/>
      <c r="BK31" s="671"/>
      <c r="BL31" s="671"/>
      <c r="BM31" s="672">
        <v>98.2</v>
      </c>
      <c r="BN31" s="671"/>
      <c r="BO31" s="671"/>
      <c r="BP31" s="671"/>
      <c r="BQ31" s="673"/>
      <c r="BR31" s="670">
        <v>99.8</v>
      </c>
      <c r="BS31" s="671"/>
      <c r="BT31" s="671"/>
      <c r="BU31" s="671"/>
      <c r="BV31" s="671"/>
      <c r="BW31" s="671"/>
      <c r="BX31" s="672">
        <v>98</v>
      </c>
      <c r="BY31" s="671"/>
      <c r="BZ31" s="671"/>
      <c r="CA31" s="671"/>
      <c r="CB31" s="673"/>
      <c r="CD31" s="629"/>
      <c r="CE31" s="630"/>
      <c r="CF31" s="605" t="s">
        <v>300</v>
      </c>
      <c r="CG31" s="606"/>
      <c r="CH31" s="606"/>
      <c r="CI31" s="606"/>
      <c r="CJ31" s="606"/>
      <c r="CK31" s="606"/>
      <c r="CL31" s="606"/>
      <c r="CM31" s="606"/>
      <c r="CN31" s="606"/>
      <c r="CO31" s="606"/>
      <c r="CP31" s="606"/>
      <c r="CQ31" s="607"/>
      <c r="CR31" s="608">
        <v>11304</v>
      </c>
      <c r="CS31" s="621"/>
      <c r="CT31" s="621"/>
      <c r="CU31" s="621"/>
      <c r="CV31" s="621"/>
      <c r="CW31" s="621"/>
      <c r="CX31" s="621"/>
      <c r="CY31" s="622"/>
      <c r="CZ31" s="611">
        <v>0.2</v>
      </c>
      <c r="DA31" s="623"/>
      <c r="DB31" s="623"/>
      <c r="DC31" s="624"/>
      <c r="DD31" s="614">
        <v>11304</v>
      </c>
      <c r="DE31" s="621"/>
      <c r="DF31" s="621"/>
      <c r="DG31" s="621"/>
      <c r="DH31" s="621"/>
      <c r="DI31" s="621"/>
      <c r="DJ31" s="621"/>
      <c r="DK31" s="622"/>
      <c r="DL31" s="614">
        <v>11304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222361</v>
      </c>
      <c r="S32" s="609"/>
      <c r="T32" s="609"/>
      <c r="U32" s="609"/>
      <c r="V32" s="609"/>
      <c r="W32" s="609"/>
      <c r="X32" s="609"/>
      <c r="Y32" s="610"/>
      <c r="Z32" s="646">
        <v>4.4000000000000004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99.6</v>
      </c>
      <c r="BH32" s="621"/>
      <c r="BI32" s="621"/>
      <c r="BJ32" s="621"/>
      <c r="BK32" s="621"/>
      <c r="BL32" s="621"/>
      <c r="BM32" s="612">
        <v>98.7</v>
      </c>
      <c r="BN32" s="621"/>
      <c r="BO32" s="621"/>
      <c r="BP32" s="621"/>
      <c r="BQ32" s="644"/>
      <c r="BR32" s="679">
        <v>99.7</v>
      </c>
      <c r="BS32" s="621"/>
      <c r="BT32" s="621"/>
      <c r="BU32" s="621"/>
      <c r="BV32" s="621"/>
      <c r="BW32" s="621"/>
      <c r="BX32" s="612">
        <v>98.6</v>
      </c>
      <c r="BY32" s="621"/>
      <c r="BZ32" s="621"/>
      <c r="CA32" s="621"/>
      <c r="CB32" s="644"/>
      <c r="CD32" s="631"/>
      <c r="CE32" s="632"/>
      <c r="CF32" s="605" t="s">
        <v>304</v>
      </c>
      <c r="CG32" s="606"/>
      <c r="CH32" s="606"/>
      <c r="CI32" s="606"/>
      <c r="CJ32" s="606"/>
      <c r="CK32" s="606"/>
      <c r="CL32" s="606"/>
      <c r="CM32" s="606"/>
      <c r="CN32" s="606"/>
      <c r="CO32" s="606"/>
      <c r="CP32" s="606"/>
      <c r="CQ32" s="607"/>
      <c r="CR32" s="608">
        <v>963</v>
      </c>
      <c r="CS32" s="609"/>
      <c r="CT32" s="609"/>
      <c r="CU32" s="609"/>
      <c r="CV32" s="609"/>
      <c r="CW32" s="609"/>
      <c r="CX32" s="609"/>
      <c r="CY32" s="610"/>
      <c r="CZ32" s="611">
        <v>0</v>
      </c>
      <c r="DA32" s="623"/>
      <c r="DB32" s="623"/>
      <c r="DC32" s="624"/>
      <c r="DD32" s="614">
        <v>963</v>
      </c>
      <c r="DE32" s="609"/>
      <c r="DF32" s="609"/>
      <c r="DG32" s="609"/>
      <c r="DH32" s="609"/>
      <c r="DI32" s="609"/>
      <c r="DJ32" s="609"/>
      <c r="DK32" s="610"/>
      <c r="DL32" s="614">
        <v>963</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33037</v>
      </c>
      <c r="S33" s="609"/>
      <c r="T33" s="609"/>
      <c r="U33" s="609"/>
      <c r="V33" s="609"/>
      <c r="W33" s="609"/>
      <c r="X33" s="609"/>
      <c r="Y33" s="610"/>
      <c r="Z33" s="646">
        <v>0.7</v>
      </c>
      <c r="AA33" s="646"/>
      <c r="AB33" s="646"/>
      <c r="AC33" s="646"/>
      <c r="AD33" s="647">
        <v>4245</v>
      </c>
      <c r="AE33" s="647"/>
      <c r="AF33" s="647"/>
      <c r="AG33" s="647"/>
      <c r="AH33" s="647"/>
      <c r="AI33" s="647"/>
      <c r="AJ33" s="647"/>
      <c r="AK33" s="647"/>
      <c r="AL33" s="611">
        <v>0.1</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99.5</v>
      </c>
      <c r="BH33" s="593"/>
      <c r="BI33" s="593"/>
      <c r="BJ33" s="593"/>
      <c r="BK33" s="593"/>
      <c r="BL33" s="593"/>
      <c r="BM33" s="639">
        <v>96.9</v>
      </c>
      <c r="BN33" s="593"/>
      <c r="BO33" s="593"/>
      <c r="BP33" s="593"/>
      <c r="BQ33" s="656"/>
      <c r="BR33" s="669">
        <v>99.7</v>
      </c>
      <c r="BS33" s="593"/>
      <c r="BT33" s="593"/>
      <c r="BU33" s="593"/>
      <c r="BV33" s="593"/>
      <c r="BW33" s="593"/>
      <c r="BX33" s="639">
        <v>96.5</v>
      </c>
      <c r="BY33" s="593"/>
      <c r="BZ33" s="593"/>
      <c r="CA33" s="593"/>
      <c r="CB33" s="656"/>
      <c r="CD33" s="605" t="s">
        <v>307</v>
      </c>
      <c r="CE33" s="606"/>
      <c r="CF33" s="606"/>
      <c r="CG33" s="606"/>
      <c r="CH33" s="606"/>
      <c r="CI33" s="606"/>
      <c r="CJ33" s="606"/>
      <c r="CK33" s="606"/>
      <c r="CL33" s="606"/>
      <c r="CM33" s="606"/>
      <c r="CN33" s="606"/>
      <c r="CO33" s="606"/>
      <c r="CP33" s="606"/>
      <c r="CQ33" s="607"/>
      <c r="CR33" s="608">
        <v>3120937</v>
      </c>
      <c r="CS33" s="621"/>
      <c r="CT33" s="621"/>
      <c r="CU33" s="621"/>
      <c r="CV33" s="621"/>
      <c r="CW33" s="621"/>
      <c r="CX33" s="621"/>
      <c r="CY33" s="622"/>
      <c r="CZ33" s="611">
        <v>62.5</v>
      </c>
      <c r="DA33" s="623"/>
      <c r="DB33" s="623"/>
      <c r="DC33" s="624"/>
      <c r="DD33" s="614">
        <v>2179843</v>
      </c>
      <c r="DE33" s="621"/>
      <c r="DF33" s="621"/>
      <c r="DG33" s="621"/>
      <c r="DH33" s="621"/>
      <c r="DI33" s="621"/>
      <c r="DJ33" s="621"/>
      <c r="DK33" s="622"/>
      <c r="DL33" s="614">
        <v>1222283</v>
      </c>
      <c r="DM33" s="621"/>
      <c r="DN33" s="621"/>
      <c r="DO33" s="621"/>
      <c r="DP33" s="621"/>
      <c r="DQ33" s="621"/>
      <c r="DR33" s="621"/>
      <c r="DS33" s="621"/>
      <c r="DT33" s="621"/>
      <c r="DU33" s="621"/>
      <c r="DV33" s="622"/>
      <c r="DW33" s="611">
        <v>38.799999999999997</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134376</v>
      </c>
      <c r="S34" s="609"/>
      <c r="T34" s="609"/>
      <c r="U34" s="609"/>
      <c r="V34" s="609"/>
      <c r="W34" s="609"/>
      <c r="X34" s="609"/>
      <c r="Y34" s="610"/>
      <c r="Z34" s="646">
        <v>2.6</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770871</v>
      </c>
      <c r="CS34" s="609"/>
      <c r="CT34" s="609"/>
      <c r="CU34" s="609"/>
      <c r="CV34" s="609"/>
      <c r="CW34" s="609"/>
      <c r="CX34" s="609"/>
      <c r="CY34" s="610"/>
      <c r="CZ34" s="611">
        <v>15.4</v>
      </c>
      <c r="DA34" s="623"/>
      <c r="DB34" s="623"/>
      <c r="DC34" s="624"/>
      <c r="DD34" s="614">
        <v>577518</v>
      </c>
      <c r="DE34" s="609"/>
      <c r="DF34" s="609"/>
      <c r="DG34" s="609"/>
      <c r="DH34" s="609"/>
      <c r="DI34" s="609"/>
      <c r="DJ34" s="609"/>
      <c r="DK34" s="610"/>
      <c r="DL34" s="614">
        <v>387551</v>
      </c>
      <c r="DM34" s="609"/>
      <c r="DN34" s="609"/>
      <c r="DO34" s="609"/>
      <c r="DP34" s="609"/>
      <c r="DQ34" s="609"/>
      <c r="DR34" s="609"/>
      <c r="DS34" s="609"/>
      <c r="DT34" s="609"/>
      <c r="DU34" s="609"/>
      <c r="DV34" s="610"/>
      <c r="DW34" s="611">
        <v>12.3</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169415</v>
      </c>
      <c r="S35" s="609"/>
      <c r="T35" s="609"/>
      <c r="U35" s="609"/>
      <c r="V35" s="609"/>
      <c r="W35" s="609"/>
      <c r="X35" s="609"/>
      <c r="Y35" s="610"/>
      <c r="Z35" s="646">
        <v>3.3</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391163</v>
      </c>
      <c r="CS35" s="621"/>
      <c r="CT35" s="621"/>
      <c r="CU35" s="621"/>
      <c r="CV35" s="621"/>
      <c r="CW35" s="621"/>
      <c r="CX35" s="621"/>
      <c r="CY35" s="622"/>
      <c r="CZ35" s="611">
        <v>7.8</v>
      </c>
      <c r="DA35" s="623"/>
      <c r="DB35" s="623"/>
      <c r="DC35" s="624"/>
      <c r="DD35" s="614">
        <v>321305</v>
      </c>
      <c r="DE35" s="621"/>
      <c r="DF35" s="621"/>
      <c r="DG35" s="621"/>
      <c r="DH35" s="621"/>
      <c r="DI35" s="621"/>
      <c r="DJ35" s="621"/>
      <c r="DK35" s="622"/>
      <c r="DL35" s="614">
        <v>148830</v>
      </c>
      <c r="DM35" s="621"/>
      <c r="DN35" s="621"/>
      <c r="DO35" s="621"/>
      <c r="DP35" s="621"/>
      <c r="DQ35" s="621"/>
      <c r="DR35" s="621"/>
      <c r="DS35" s="621"/>
      <c r="DT35" s="621"/>
      <c r="DU35" s="621"/>
      <c r="DV35" s="622"/>
      <c r="DW35" s="611">
        <v>4.7</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155579</v>
      </c>
      <c r="S36" s="609"/>
      <c r="T36" s="609"/>
      <c r="U36" s="609"/>
      <c r="V36" s="609"/>
      <c r="W36" s="609"/>
      <c r="X36" s="609"/>
      <c r="Y36" s="610"/>
      <c r="Z36" s="646">
        <v>3.1</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992593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677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1101510</v>
      </c>
      <c r="CS36" s="609"/>
      <c r="CT36" s="609"/>
      <c r="CU36" s="609"/>
      <c r="CV36" s="609"/>
      <c r="CW36" s="609"/>
      <c r="CX36" s="609"/>
      <c r="CY36" s="610"/>
      <c r="CZ36" s="611">
        <v>22.1</v>
      </c>
      <c r="DA36" s="623"/>
      <c r="DB36" s="623"/>
      <c r="DC36" s="624"/>
      <c r="DD36" s="614">
        <v>715408</v>
      </c>
      <c r="DE36" s="609"/>
      <c r="DF36" s="609"/>
      <c r="DG36" s="609"/>
      <c r="DH36" s="609"/>
      <c r="DI36" s="609"/>
      <c r="DJ36" s="609"/>
      <c r="DK36" s="610"/>
      <c r="DL36" s="614">
        <v>352393</v>
      </c>
      <c r="DM36" s="609"/>
      <c r="DN36" s="609"/>
      <c r="DO36" s="609"/>
      <c r="DP36" s="609"/>
      <c r="DQ36" s="609"/>
      <c r="DR36" s="609"/>
      <c r="DS36" s="609"/>
      <c r="DT36" s="609"/>
      <c r="DU36" s="609"/>
      <c r="DV36" s="610"/>
      <c r="DW36" s="611">
        <v>11.2</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187200</v>
      </c>
      <c r="S37" s="609"/>
      <c r="T37" s="609"/>
      <c r="U37" s="609"/>
      <c r="V37" s="609"/>
      <c r="W37" s="609"/>
      <c r="X37" s="609"/>
      <c r="Y37" s="610"/>
      <c r="Z37" s="646">
        <v>3.7</v>
      </c>
      <c r="AA37" s="646"/>
      <c r="AB37" s="646"/>
      <c r="AC37" s="646"/>
      <c r="AD37" s="647">
        <v>8918</v>
      </c>
      <c r="AE37" s="647"/>
      <c r="AF37" s="647"/>
      <c r="AG37" s="647"/>
      <c r="AH37" s="647"/>
      <c r="AI37" s="647"/>
      <c r="AJ37" s="647"/>
      <c r="AK37" s="647"/>
      <c r="AL37" s="611">
        <v>0.3</v>
      </c>
      <c r="AM37" s="612"/>
      <c r="AN37" s="612"/>
      <c r="AO37" s="648"/>
      <c r="AQ37" s="641" t="s">
        <v>319</v>
      </c>
      <c r="AR37" s="642"/>
      <c r="AS37" s="642"/>
      <c r="AT37" s="642"/>
      <c r="AU37" s="642"/>
      <c r="AV37" s="642"/>
      <c r="AW37" s="642"/>
      <c r="AX37" s="642"/>
      <c r="AY37" s="643"/>
      <c r="AZ37" s="608">
        <v>367109</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-333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276082</v>
      </c>
      <c r="CS37" s="621"/>
      <c r="CT37" s="621"/>
      <c r="CU37" s="621"/>
      <c r="CV37" s="621"/>
      <c r="CW37" s="621"/>
      <c r="CX37" s="621"/>
      <c r="CY37" s="622"/>
      <c r="CZ37" s="611">
        <v>5.5</v>
      </c>
      <c r="DA37" s="623"/>
      <c r="DB37" s="623"/>
      <c r="DC37" s="624"/>
      <c r="DD37" s="614">
        <v>245782</v>
      </c>
      <c r="DE37" s="621"/>
      <c r="DF37" s="621"/>
      <c r="DG37" s="621"/>
      <c r="DH37" s="621"/>
      <c r="DI37" s="621"/>
      <c r="DJ37" s="621"/>
      <c r="DK37" s="622"/>
      <c r="DL37" s="614">
        <v>61542</v>
      </c>
      <c r="DM37" s="621"/>
      <c r="DN37" s="621"/>
      <c r="DO37" s="621"/>
      <c r="DP37" s="621"/>
      <c r="DQ37" s="621"/>
      <c r="DR37" s="621"/>
      <c r="DS37" s="621"/>
      <c r="DT37" s="621"/>
      <c r="DU37" s="621"/>
      <c r="DV37" s="622"/>
      <c r="DW37" s="611">
        <v>2</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296022</v>
      </c>
      <c r="S38" s="609"/>
      <c r="T38" s="609"/>
      <c r="U38" s="609"/>
      <c r="V38" s="609"/>
      <c r="W38" s="609"/>
      <c r="X38" s="609"/>
      <c r="Y38" s="610"/>
      <c r="Z38" s="646">
        <v>5.8</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194274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406</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625484</v>
      </c>
      <c r="CS38" s="609"/>
      <c r="CT38" s="609"/>
      <c r="CU38" s="609"/>
      <c r="CV38" s="609"/>
      <c r="CW38" s="609"/>
      <c r="CX38" s="609"/>
      <c r="CY38" s="610"/>
      <c r="CZ38" s="611">
        <v>12.5</v>
      </c>
      <c r="DA38" s="623"/>
      <c r="DB38" s="623"/>
      <c r="DC38" s="624"/>
      <c r="DD38" s="614">
        <v>539296</v>
      </c>
      <c r="DE38" s="609"/>
      <c r="DF38" s="609"/>
      <c r="DG38" s="609"/>
      <c r="DH38" s="609"/>
      <c r="DI38" s="609"/>
      <c r="DJ38" s="609"/>
      <c r="DK38" s="610"/>
      <c r="DL38" s="614">
        <v>332309</v>
      </c>
      <c r="DM38" s="609"/>
      <c r="DN38" s="609"/>
      <c r="DO38" s="609"/>
      <c r="DP38" s="609"/>
      <c r="DQ38" s="609"/>
      <c r="DR38" s="609"/>
      <c r="DS38" s="609"/>
      <c r="DT38" s="609"/>
      <c r="DU38" s="609"/>
      <c r="DV38" s="610"/>
      <c r="DW38" s="611">
        <v>10.5</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136396</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710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160709</v>
      </c>
      <c r="CS39" s="621"/>
      <c r="CT39" s="621"/>
      <c r="CU39" s="621"/>
      <c r="CV39" s="621"/>
      <c r="CW39" s="621"/>
      <c r="CX39" s="621"/>
      <c r="CY39" s="622"/>
      <c r="CZ39" s="611">
        <v>3.2</v>
      </c>
      <c r="DA39" s="623"/>
      <c r="DB39" s="623"/>
      <c r="DC39" s="624"/>
      <c r="DD39" s="614">
        <v>25116</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11322</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70591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150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71200</v>
      </c>
      <c r="CS40" s="609"/>
      <c r="CT40" s="609"/>
      <c r="CU40" s="609"/>
      <c r="CV40" s="609"/>
      <c r="CW40" s="609"/>
      <c r="CX40" s="609"/>
      <c r="CY40" s="610"/>
      <c r="CZ40" s="611">
        <v>1.4</v>
      </c>
      <c r="DA40" s="623"/>
      <c r="DB40" s="623"/>
      <c r="DC40" s="624"/>
      <c r="DD40" s="614">
        <v>1200</v>
      </c>
      <c r="DE40" s="609"/>
      <c r="DF40" s="609"/>
      <c r="DG40" s="609"/>
      <c r="DH40" s="609"/>
      <c r="DI40" s="609"/>
      <c r="DJ40" s="609"/>
      <c r="DK40" s="610"/>
      <c r="DL40" s="614">
        <v>1200</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5079194</v>
      </c>
      <c r="S41" s="633"/>
      <c r="T41" s="633"/>
      <c r="U41" s="633"/>
      <c r="V41" s="633"/>
      <c r="W41" s="633"/>
      <c r="X41" s="633"/>
      <c r="Y41" s="636"/>
      <c r="Z41" s="637">
        <v>100</v>
      </c>
      <c r="AA41" s="637"/>
      <c r="AB41" s="637"/>
      <c r="AC41" s="637"/>
      <c r="AD41" s="638">
        <v>3141393</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35492</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188731</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411</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348457</v>
      </c>
      <c r="CS42" s="621"/>
      <c r="CT42" s="621"/>
      <c r="CU42" s="621"/>
      <c r="CV42" s="621"/>
      <c r="CW42" s="621"/>
      <c r="CX42" s="621"/>
      <c r="CY42" s="622"/>
      <c r="CZ42" s="611">
        <v>7</v>
      </c>
      <c r="DA42" s="623"/>
      <c r="DB42" s="623"/>
      <c r="DC42" s="624"/>
      <c r="DD42" s="614">
        <v>144074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5627</v>
      </c>
      <c r="CS43" s="621"/>
      <c r="CT43" s="621"/>
      <c r="CU43" s="621"/>
      <c r="CV43" s="621"/>
      <c r="CW43" s="621"/>
      <c r="CX43" s="621"/>
      <c r="CY43" s="622"/>
      <c r="CZ43" s="611">
        <v>0.1</v>
      </c>
      <c r="DA43" s="623"/>
      <c r="DB43" s="623"/>
      <c r="DC43" s="624"/>
      <c r="DD43" s="614">
        <v>5627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348457</v>
      </c>
      <c r="CS44" s="609"/>
      <c r="CT44" s="609"/>
      <c r="CU44" s="609"/>
      <c r="CV44" s="609"/>
      <c r="CW44" s="609"/>
      <c r="CX44" s="609"/>
      <c r="CY44" s="610"/>
      <c r="CZ44" s="611">
        <v>7</v>
      </c>
      <c r="DA44" s="612"/>
      <c r="DB44" s="612"/>
      <c r="DC44" s="613"/>
      <c r="DD44" s="614">
        <v>144074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161413</v>
      </c>
      <c r="CS45" s="621"/>
      <c r="CT45" s="621"/>
      <c r="CU45" s="621"/>
      <c r="CV45" s="621"/>
      <c r="CW45" s="621"/>
      <c r="CX45" s="621"/>
      <c r="CY45" s="622"/>
      <c r="CZ45" s="611">
        <v>3.2</v>
      </c>
      <c r="DA45" s="623"/>
      <c r="DB45" s="623"/>
      <c r="DC45" s="624"/>
      <c r="DD45" s="614">
        <v>79399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57338</v>
      </c>
      <c r="CS46" s="609"/>
      <c r="CT46" s="609"/>
      <c r="CU46" s="609"/>
      <c r="CV46" s="609"/>
      <c r="CW46" s="609"/>
      <c r="CX46" s="609"/>
      <c r="CY46" s="610"/>
      <c r="CZ46" s="611">
        <v>1.1000000000000001</v>
      </c>
      <c r="DA46" s="612"/>
      <c r="DB46" s="612"/>
      <c r="DC46" s="613"/>
      <c r="DD46" s="614">
        <v>54039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4989618</v>
      </c>
      <c r="CS49" s="593"/>
      <c r="CT49" s="593"/>
      <c r="CU49" s="593"/>
      <c r="CV49" s="593"/>
      <c r="CW49" s="593"/>
      <c r="CX49" s="593"/>
      <c r="CY49" s="594"/>
      <c r="CZ49" s="595">
        <v>100</v>
      </c>
      <c r="DA49" s="596"/>
      <c r="DB49" s="596"/>
      <c r="DC49" s="597"/>
      <c r="DD49" s="598">
        <v>3503743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t1U2fAYZUle/p0YOTqwvFsFzbXjMbDIGWDXAI4xEUNF0yyJQI73vExRdog+1cVFrZBePwDjHxkeeS2ync9Xkig==" saltValue="qBMn8hSR8KY/uvY85Fnzm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5079</v>
      </c>
      <c r="R7" s="1090"/>
      <c r="S7" s="1090"/>
      <c r="T7" s="1090"/>
      <c r="U7" s="1090"/>
      <c r="V7" s="1090">
        <v>4990</v>
      </c>
      <c r="W7" s="1090"/>
      <c r="X7" s="1090"/>
      <c r="Y7" s="1090"/>
      <c r="Z7" s="1090"/>
      <c r="AA7" s="1090">
        <f>Q7-V7</f>
        <v>89</v>
      </c>
      <c r="AB7" s="1090"/>
      <c r="AC7" s="1090"/>
      <c r="AD7" s="1090"/>
      <c r="AE7" s="1091"/>
      <c r="AF7" s="1092">
        <v>73</v>
      </c>
      <c r="AG7" s="1093"/>
      <c r="AH7" s="1093"/>
      <c r="AI7" s="1093"/>
      <c r="AJ7" s="1094"/>
      <c r="AK7" s="1095" t="s">
        <v>550</v>
      </c>
      <c r="AL7" s="1096"/>
      <c r="AM7" s="1096"/>
      <c r="AN7" s="1096"/>
      <c r="AO7" s="1096"/>
      <c r="AP7" s="1096">
        <v>3757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5079</v>
      </c>
      <c r="R23" s="1048"/>
      <c r="S23" s="1048"/>
      <c r="T23" s="1048"/>
      <c r="U23" s="1048"/>
      <c r="V23" s="1048">
        <v>4990</v>
      </c>
      <c r="W23" s="1048"/>
      <c r="X23" s="1048"/>
      <c r="Y23" s="1048"/>
      <c r="Z23" s="1048"/>
      <c r="AA23" s="1048">
        <v>89</v>
      </c>
      <c r="AB23" s="1048"/>
      <c r="AC23" s="1048"/>
      <c r="AD23" s="1048"/>
      <c r="AE23" s="1055"/>
      <c r="AF23" s="1056">
        <v>73</v>
      </c>
      <c r="AG23" s="1048"/>
      <c r="AH23" s="1048"/>
      <c r="AI23" s="1048"/>
      <c r="AJ23" s="1057"/>
      <c r="AK23" s="1058"/>
      <c r="AL23" s="1059"/>
      <c r="AM23" s="1059"/>
      <c r="AN23" s="1059"/>
      <c r="AO23" s="1059"/>
      <c r="AP23" s="1048">
        <v>3757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476</v>
      </c>
      <c r="R28" s="1038"/>
      <c r="S28" s="1038"/>
      <c r="T28" s="1038"/>
      <c r="U28" s="1038"/>
      <c r="V28" s="1038">
        <v>475</v>
      </c>
      <c r="W28" s="1038"/>
      <c r="X28" s="1038"/>
      <c r="Y28" s="1038"/>
      <c r="Z28" s="1038"/>
      <c r="AA28" s="1038">
        <f>Q28-V28</f>
        <v>1</v>
      </c>
      <c r="AB28" s="1038"/>
      <c r="AC28" s="1038"/>
      <c r="AD28" s="1038"/>
      <c r="AE28" s="1039"/>
      <c r="AF28" s="1040">
        <v>1</v>
      </c>
      <c r="AG28" s="1038"/>
      <c r="AH28" s="1038"/>
      <c r="AI28" s="1038"/>
      <c r="AJ28" s="1041"/>
      <c r="AK28" s="1029">
        <v>54</v>
      </c>
      <c r="AL28" s="1030"/>
      <c r="AM28" s="1030"/>
      <c r="AN28" s="1030"/>
      <c r="AO28" s="1030"/>
      <c r="AP28" s="1030" t="s">
        <v>550</v>
      </c>
      <c r="AQ28" s="1030"/>
      <c r="AR28" s="1030"/>
      <c r="AS28" s="1030"/>
      <c r="AT28" s="1030"/>
      <c r="AU28" s="1030" t="s">
        <v>550</v>
      </c>
      <c r="AV28" s="1030"/>
      <c r="AW28" s="1030"/>
      <c r="AX28" s="1030"/>
      <c r="AY28" s="1030"/>
      <c r="AZ28" s="1031" t="s">
        <v>550</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432</v>
      </c>
      <c r="R29" s="1026"/>
      <c r="S29" s="1026"/>
      <c r="T29" s="1026"/>
      <c r="U29" s="1026"/>
      <c r="V29" s="1026">
        <v>396</v>
      </c>
      <c r="W29" s="1026"/>
      <c r="X29" s="1026"/>
      <c r="Y29" s="1026"/>
      <c r="Z29" s="1026"/>
      <c r="AA29" s="1026">
        <f t="shared" ref="AA29:AA34" si="0">Q29-V29</f>
        <v>36</v>
      </c>
      <c r="AB29" s="1026"/>
      <c r="AC29" s="1026"/>
      <c r="AD29" s="1026"/>
      <c r="AE29" s="1027"/>
      <c r="AF29" s="1022">
        <v>38</v>
      </c>
      <c r="AG29" s="1023"/>
      <c r="AH29" s="1023"/>
      <c r="AI29" s="1023"/>
      <c r="AJ29" s="1024"/>
      <c r="AK29" s="967">
        <v>124</v>
      </c>
      <c r="AL29" s="958"/>
      <c r="AM29" s="958"/>
      <c r="AN29" s="958"/>
      <c r="AO29" s="958"/>
      <c r="AP29" s="958" t="s">
        <v>550</v>
      </c>
      <c r="AQ29" s="958"/>
      <c r="AR29" s="958"/>
      <c r="AS29" s="958"/>
      <c r="AT29" s="958"/>
      <c r="AU29" s="958" t="s">
        <v>550</v>
      </c>
      <c r="AV29" s="958"/>
      <c r="AW29" s="958"/>
      <c r="AX29" s="958"/>
      <c r="AY29" s="958"/>
      <c r="AZ29" s="1028" t="s">
        <v>550</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53</v>
      </c>
      <c r="R30" s="1026"/>
      <c r="S30" s="1026"/>
      <c r="T30" s="1026"/>
      <c r="U30" s="1026"/>
      <c r="V30" s="1026">
        <v>53</v>
      </c>
      <c r="W30" s="1026"/>
      <c r="X30" s="1026"/>
      <c r="Y30" s="1026"/>
      <c r="Z30" s="1026"/>
      <c r="AA30" s="1026">
        <f t="shared" si="0"/>
        <v>0</v>
      </c>
      <c r="AB30" s="1026"/>
      <c r="AC30" s="1026"/>
      <c r="AD30" s="1026"/>
      <c r="AE30" s="1027"/>
      <c r="AF30" s="1022">
        <v>2</v>
      </c>
      <c r="AG30" s="1023"/>
      <c r="AH30" s="1023"/>
      <c r="AI30" s="1023"/>
      <c r="AJ30" s="1024"/>
      <c r="AK30" s="967">
        <v>16</v>
      </c>
      <c r="AL30" s="958"/>
      <c r="AM30" s="958"/>
      <c r="AN30" s="958"/>
      <c r="AO30" s="958"/>
      <c r="AP30" s="958" t="s">
        <v>550</v>
      </c>
      <c r="AQ30" s="958"/>
      <c r="AR30" s="958"/>
      <c r="AS30" s="958"/>
      <c r="AT30" s="958"/>
      <c r="AU30" s="958" t="s">
        <v>550</v>
      </c>
      <c r="AV30" s="958"/>
      <c r="AW30" s="958"/>
      <c r="AX30" s="958"/>
      <c r="AY30" s="958"/>
      <c r="AZ30" s="1028" t="s">
        <v>550</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829</v>
      </c>
      <c r="R31" s="1026"/>
      <c r="S31" s="1026"/>
      <c r="T31" s="1026"/>
      <c r="U31" s="1026"/>
      <c r="V31" s="1026">
        <v>829</v>
      </c>
      <c r="W31" s="1026"/>
      <c r="X31" s="1026"/>
      <c r="Y31" s="1026"/>
      <c r="Z31" s="1026"/>
      <c r="AA31" s="1026">
        <f t="shared" si="0"/>
        <v>0</v>
      </c>
      <c r="AB31" s="1026"/>
      <c r="AC31" s="1026"/>
      <c r="AD31" s="1026"/>
      <c r="AE31" s="1027"/>
      <c r="AF31" s="1022">
        <v>95</v>
      </c>
      <c r="AG31" s="1023"/>
      <c r="AH31" s="1023"/>
      <c r="AI31" s="1023"/>
      <c r="AJ31" s="1024"/>
      <c r="AK31" s="967">
        <v>367</v>
      </c>
      <c r="AL31" s="958"/>
      <c r="AM31" s="958"/>
      <c r="AN31" s="958"/>
      <c r="AO31" s="958"/>
      <c r="AP31" s="958">
        <v>211</v>
      </c>
      <c r="AQ31" s="958"/>
      <c r="AR31" s="958"/>
      <c r="AS31" s="958"/>
      <c r="AT31" s="958"/>
      <c r="AU31" s="958">
        <v>90</v>
      </c>
      <c r="AV31" s="958"/>
      <c r="AW31" s="958"/>
      <c r="AX31" s="958"/>
      <c r="AY31" s="958"/>
      <c r="AZ31" s="1028" t="s">
        <v>550</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359</v>
      </c>
      <c r="R32" s="1026"/>
      <c r="S32" s="1026"/>
      <c r="T32" s="1026"/>
      <c r="U32" s="1026"/>
      <c r="V32" s="1026">
        <v>341</v>
      </c>
      <c r="W32" s="1026"/>
      <c r="X32" s="1026"/>
      <c r="Y32" s="1026"/>
      <c r="Z32" s="1026"/>
      <c r="AA32" s="1026">
        <f t="shared" si="0"/>
        <v>18</v>
      </c>
      <c r="AB32" s="1026"/>
      <c r="AC32" s="1026"/>
      <c r="AD32" s="1026"/>
      <c r="AE32" s="1027"/>
      <c r="AF32" s="1022">
        <v>18</v>
      </c>
      <c r="AG32" s="1023"/>
      <c r="AH32" s="1023"/>
      <c r="AI32" s="1023"/>
      <c r="AJ32" s="1024"/>
      <c r="AK32" s="967">
        <v>136</v>
      </c>
      <c r="AL32" s="958"/>
      <c r="AM32" s="958"/>
      <c r="AN32" s="958"/>
      <c r="AO32" s="958"/>
      <c r="AP32" s="958">
        <v>1762</v>
      </c>
      <c r="AQ32" s="958"/>
      <c r="AR32" s="958"/>
      <c r="AS32" s="958"/>
      <c r="AT32" s="958"/>
      <c r="AU32" s="958">
        <v>136</v>
      </c>
      <c r="AV32" s="958"/>
      <c r="AW32" s="958"/>
      <c r="AX32" s="958"/>
      <c r="AY32" s="958"/>
      <c r="AZ32" s="1028" t="s">
        <v>550</v>
      </c>
      <c r="BA32" s="1028"/>
      <c r="BB32" s="1028"/>
      <c r="BC32" s="1028"/>
      <c r="BD32" s="1028"/>
      <c r="BE32" s="959" t="s">
        <v>394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395</v>
      </c>
      <c r="C33" s="1018"/>
      <c r="D33" s="1018"/>
      <c r="E33" s="1018"/>
      <c r="F33" s="1018"/>
      <c r="G33" s="1018"/>
      <c r="H33" s="1018"/>
      <c r="I33" s="1018"/>
      <c r="J33" s="1018"/>
      <c r="K33" s="1018"/>
      <c r="L33" s="1018"/>
      <c r="M33" s="1018"/>
      <c r="N33" s="1018"/>
      <c r="O33" s="1018"/>
      <c r="P33" s="1019"/>
      <c r="Q33" s="1025">
        <v>371</v>
      </c>
      <c r="R33" s="1026"/>
      <c r="S33" s="1026"/>
      <c r="T33" s="1026"/>
      <c r="U33" s="1026"/>
      <c r="V33" s="1026">
        <v>360</v>
      </c>
      <c r="W33" s="1026"/>
      <c r="X33" s="1026"/>
      <c r="Y33" s="1026"/>
      <c r="Z33" s="1026"/>
      <c r="AA33" s="1026">
        <f t="shared" si="0"/>
        <v>11</v>
      </c>
      <c r="AB33" s="1026"/>
      <c r="AC33" s="1026"/>
      <c r="AD33" s="1026"/>
      <c r="AE33" s="1027"/>
      <c r="AF33" s="1022">
        <v>11</v>
      </c>
      <c r="AG33" s="1023"/>
      <c r="AH33" s="1023"/>
      <c r="AI33" s="1023"/>
      <c r="AJ33" s="1024"/>
      <c r="AK33" s="967">
        <v>163</v>
      </c>
      <c r="AL33" s="958"/>
      <c r="AM33" s="958"/>
      <c r="AN33" s="958"/>
      <c r="AO33" s="958"/>
      <c r="AP33" s="958">
        <v>806</v>
      </c>
      <c r="AQ33" s="958"/>
      <c r="AR33" s="958"/>
      <c r="AS33" s="958"/>
      <c r="AT33" s="958"/>
      <c r="AU33" s="958">
        <v>122</v>
      </c>
      <c r="AV33" s="958"/>
      <c r="AW33" s="958"/>
      <c r="AX33" s="958"/>
      <c r="AY33" s="958"/>
      <c r="AZ33" s="1028" t="s">
        <v>550</v>
      </c>
      <c r="BA33" s="1028"/>
      <c r="BB33" s="1028"/>
      <c r="BC33" s="1028"/>
      <c r="BD33" s="1028"/>
      <c r="BE33" s="959" t="s">
        <v>394</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396</v>
      </c>
      <c r="C34" s="1018"/>
      <c r="D34" s="1018"/>
      <c r="E34" s="1018"/>
      <c r="F34" s="1018"/>
      <c r="G34" s="1018"/>
      <c r="H34" s="1018"/>
      <c r="I34" s="1018"/>
      <c r="J34" s="1018"/>
      <c r="K34" s="1018"/>
      <c r="L34" s="1018"/>
      <c r="M34" s="1018"/>
      <c r="N34" s="1018"/>
      <c r="O34" s="1018"/>
      <c r="P34" s="1019"/>
      <c r="Q34" s="1025">
        <v>72</v>
      </c>
      <c r="R34" s="1026"/>
      <c r="S34" s="1026"/>
      <c r="T34" s="1026"/>
      <c r="U34" s="1026"/>
      <c r="V34" s="1026">
        <v>71</v>
      </c>
      <c r="W34" s="1026"/>
      <c r="X34" s="1026"/>
      <c r="Y34" s="1026"/>
      <c r="Z34" s="1026"/>
      <c r="AA34" s="1026">
        <f t="shared" si="0"/>
        <v>1</v>
      </c>
      <c r="AB34" s="1026"/>
      <c r="AC34" s="1026"/>
      <c r="AD34" s="1026"/>
      <c r="AE34" s="1027"/>
      <c r="AF34" s="1022">
        <v>1</v>
      </c>
      <c r="AG34" s="1023"/>
      <c r="AH34" s="1023"/>
      <c r="AI34" s="1023"/>
      <c r="AJ34" s="1024"/>
      <c r="AK34" s="967">
        <v>71</v>
      </c>
      <c r="AL34" s="958"/>
      <c r="AM34" s="958"/>
      <c r="AN34" s="958"/>
      <c r="AO34" s="958"/>
      <c r="AP34" s="958" t="s">
        <v>550</v>
      </c>
      <c r="AQ34" s="958"/>
      <c r="AR34" s="958"/>
      <c r="AS34" s="958"/>
      <c r="AT34" s="958"/>
      <c r="AU34" s="958" t="s">
        <v>550</v>
      </c>
      <c r="AV34" s="958"/>
      <c r="AW34" s="958"/>
      <c r="AX34" s="958"/>
      <c r="AY34" s="958"/>
      <c r="AZ34" s="1028" t="s">
        <v>550</v>
      </c>
      <c r="BA34" s="1028"/>
      <c r="BB34" s="1028"/>
      <c r="BC34" s="1028"/>
      <c r="BD34" s="1028"/>
      <c r="BE34" s="959" t="s">
        <v>394</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166</v>
      </c>
      <c r="AG63" s="946"/>
      <c r="AH63" s="946"/>
      <c r="AI63" s="946"/>
      <c r="AJ63" s="1009"/>
      <c r="AK63" s="1010"/>
      <c r="AL63" s="950"/>
      <c r="AM63" s="950"/>
      <c r="AN63" s="950"/>
      <c r="AO63" s="950"/>
      <c r="AP63" s="946">
        <v>2779</v>
      </c>
      <c r="AQ63" s="946"/>
      <c r="AR63" s="946"/>
      <c r="AS63" s="946"/>
      <c r="AT63" s="946"/>
      <c r="AU63" s="946">
        <v>348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401</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551</v>
      </c>
      <c r="C68" s="973"/>
      <c r="D68" s="973"/>
      <c r="E68" s="973"/>
      <c r="F68" s="973"/>
      <c r="G68" s="973"/>
      <c r="H68" s="973"/>
      <c r="I68" s="973"/>
      <c r="J68" s="973"/>
      <c r="K68" s="973"/>
      <c r="L68" s="973"/>
      <c r="M68" s="973"/>
      <c r="N68" s="973"/>
      <c r="O68" s="973"/>
      <c r="P68" s="974"/>
      <c r="Q68" s="975">
        <v>1571</v>
      </c>
      <c r="R68" s="969"/>
      <c r="S68" s="969"/>
      <c r="T68" s="969"/>
      <c r="U68" s="969"/>
      <c r="V68" s="969">
        <v>1533</v>
      </c>
      <c r="W68" s="969"/>
      <c r="X68" s="969"/>
      <c r="Y68" s="969"/>
      <c r="Z68" s="969"/>
      <c r="AA68" s="969">
        <f>Q68-V68</f>
        <v>38</v>
      </c>
      <c r="AB68" s="969"/>
      <c r="AC68" s="969"/>
      <c r="AD68" s="969"/>
      <c r="AE68" s="969"/>
      <c r="AF68" s="969">
        <v>38</v>
      </c>
      <c r="AG68" s="969"/>
      <c r="AH68" s="969"/>
      <c r="AI68" s="969"/>
      <c r="AJ68" s="969"/>
      <c r="AK68" s="969" t="s">
        <v>550</v>
      </c>
      <c r="AL68" s="969"/>
      <c r="AM68" s="969"/>
      <c r="AN68" s="969"/>
      <c r="AO68" s="969"/>
      <c r="AP68" s="969">
        <v>34</v>
      </c>
      <c r="AQ68" s="969"/>
      <c r="AR68" s="969"/>
      <c r="AS68" s="969"/>
      <c r="AT68" s="969"/>
      <c r="AU68" s="969" t="s">
        <v>550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552</v>
      </c>
      <c r="C69" s="962"/>
      <c r="D69" s="962"/>
      <c r="E69" s="962"/>
      <c r="F69" s="962"/>
      <c r="G69" s="962"/>
      <c r="H69" s="962"/>
      <c r="I69" s="962"/>
      <c r="J69" s="962"/>
      <c r="K69" s="962"/>
      <c r="L69" s="962"/>
      <c r="M69" s="962"/>
      <c r="N69" s="962"/>
      <c r="O69" s="962"/>
      <c r="P69" s="963"/>
      <c r="Q69" s="964">
        <v>570</v>
      </c>
      <c r="R69" s="958"/>
      <c r="S69" s="958"/>
      <c r="T69" s="958"/>
      <c r="U69" s="958"/>
      <c r="V69" s="958">
        <v>548</v>
      </c>
      <c r="W69" s="958"/>
      <c r="X69" s="958"/>
      <c r="Y69" s="958"/>
      <c r="Z69" s="958"/>
      <c r="AA69" s="958">
        <f>Q69-V69</f>
        <v>22</v>
      </c>
      <c r="AB69" s="958"/>
      <c r="AC69" s="958"/>
      <c r="AD69" s="958"/>
      <c r="AE69" s="958"/>
      <c r="AF69" s="958">
        <v>22</v>
      </c>
      <c r="AG69" s="958"/>
      <c r="AH69" s="958"/>
      <c r="AI69" s="958"/>
      <c r="AJ69" s="958"/>
      <c r="AK69" s="958" t="s">
        <v>550</v>
      </c>
      <c r="AL69" s="958"/>
      <c r="AM69" s="958"/>
      <c r="AN69" s="958"/>
      <c r="AO69" s="958"/>
      <c r="AP69" s="958" t="s">
        <v>550</v>
      </c>
      <c r="AQ69" s="958"/>
      <c r="AR69" s="958"/>
      <c r="AS69" s="958"/>
      <c r="AT69" s="958"/>
      <c r="AU69" s="958" t="s">
        <v>550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60</v>
      </c>
      <c r="AG88" s="946"/>
      <c r="AH88" s="946"/>
      <c r="AI88" s="946"/>
      <c r="AJ88" s="946"/>
      <c r="AK88" s="950"/>
      <c r="AL88" s="950"/>
      <c r="AM88" s="950"/>
      <c r="AN88" s="950"/>
      <c r="AO88" s="950"/>
      <c r="AP88" s="946">
        <v>34</v>
      </c>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542193</v>
      </c>
      <c r="AB110" s="876"/>
      <c r="AC110" s="876"/>
      <c r="AD110" s="876"/>
      <c r="AE110" s="877"/>
      <c r="AF110" s="878">
        <v>523052</v>
      </c>
      <c r="AG110" s="876"/>
      <c r="AH110" s="876"/>
      <c r="AI110" s="876"/>
      <c r="AJ110" s="877"/>
      <c r="AK110" s="878">
        <v>512754</v>
      </c>
      <c r="AL110" s="876"/>
      <c r="AM110" s="876"/>
      <c r="AN110" s="876"/>
      <c r="AO110" s="877"/>
      <c r="AP110" s="879">
        <v>20.7</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3973295</v>
      </c>
      <c r="BR110" s="829"/>
      <c r="BS110" s="829"/>
      <c r="BT110" s="829"/>
      <c r="BU110" s="829"/>
      <c r="BV110" s="829">
        <v>4106543</v>
      </c>
      <c r="BW110" s="829"/>
      <c r="BX110" s="829"/>
      <c r="BY110" s="829"/>
      <c r="BZ110" s="829"/>
      <c r="CA110" s="829">
        <v>3826411</v>
      </c>
      <c r="CB110" s="829"/>
      <c r="CC110" s="829"/>
      <c r="CD110" s="829"/>
      <c r="CE110" s="829"/>
      <c r="CF110" s="853">
        <v>154.69999999999999</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1844743</v>
      </c>
      <c r="BR112" s="804"/>
      <c r="BS112" s="804"/>
      <c r="BT112" s="804"/>
      <c r="BU112" s="804"/>
      <c r="BV112" s="804">
        <v>1690230</v>
      </c>
      <c r="BW112" s="804"/>
      <c r="BX112" s="804"/>
      <c r="BY112" s="804"/>
      <c r="BZ112" s="804"/>
      <c r="CA112" s="804">
        <v>1888785</v>
      </c>
      <c r="CB112" s="804"/>
      <c r="CC112" s="804"/>
      <c r="CD112" s="804"/>
      <c r="CE112" s="804"/>
      <c r="CF112" s="862">
        <v>76.400000000000006</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225774</v>
      </c>
      <c r="AB113" s="906"/>
      <c r="AC113" s="906"/>
      <c r="AD113" s="906"/>
      <c r="AE113" s="907"/>
      <c r="AF113" s="908">
        <v>257399</v>
      </c>
      <c r="AG113" s="906"/>
      <c r="AH113" s="906"/>
      <c r="AI113" s="906"/>
      <c r="AJ113" s="907"/>
      <c r="AK113" s="908">
        <v>268831</v>
      </c>
      <c r="AL113" s="906"/>
      <c r="AM113" s="906"/>
      <c r="AN113" s="906"/>
      <c r="AO113" s="907"/>
      <c r="AP113" s="909">
        <v>10.9</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472163</v>
      </c>
      <c r="BR114" s="804"/>
      <c r="BS114" s="804"/>
      <c r="BT114" s="804"/>
      <c r="BU114" s="804"/>
      <c r="BV114" s="804">
        <v>483465</v>
      </c>
      <c r="BW114" s="804"/>
      <c r="BX114" s="804"/>
      <c r="BY114" s="804"/>
      <c r="BZ114" s="804"/>
      <c r="CA114" s="804">
        <v>482262</v>
      </c>
      <c r="CB114" s="804"/>
      <c r="CC114" s="804"/>
      <c r="CD114" s="804"/>
      <c r="CE114" s="804"/>
      <c r="CF114" s="862">
        <v>19.5</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24660</v>
      </c>
      <c r="AB115" s="906"/>
      <c r="AC115" s="906"/>
      <c r="AD115" s="906"/>
      <c r="AE115" s="907"/>
      <c r="AF115" s="908">
        <v>24861</v>
      </c>
      <c r="AG115" s="906"/>
      <c r="AH115" s="906"/>
      <c r="AI115" s="906"/>
      <c r="AJ115" s="907"/>
      <c r="AK115" s="908">
        <v>3558</v>
      </c>
      <c r="AL115" s="906"/>
      <c r="AM115" s="906"/>
      <c r="AN115" s="906"/>
      <c r="AO115" s="907"/>
      <c r="AP115" s="909">
        <v>0.1</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193</v>
      </c>
      <c r="AB116" s="767"/>
      <c r="AC116" s="767"/>
      <c r="AD116" s="767"/>
      <c r="AE116" s="768"/>
      <c r="AF116" s="769">
        <v>407</v>
      </c>
      <c r="AG116" s="767"/>
      <c r="AH116" s="767"/>
      <c r="AI116" s="767"/>
      <c r="AJ116" s="768"/>
      <c r="AK116" s="769">
        <v>963</v>
      </c>
      <c r="AL116" s="767"/>
      <c r="AM116" s="767"/>
      <c r="AN116" s="767"/>
      <c r="AO116" s="768"/>
      <c r="AP116" s="811">
        <v>0</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792820</v>
      </c>
      <c r="AB117" s="890"/>
      <c r="AC117" s="890"/>
      <c r="AD117" s="890"/>
      <c r="AE117" s="891"/>
      <c r="AF117" s="892">
        <v>805719</v>
      </c>
      <c r="AG117" s="890"/>
      <c r="AH117" s="890"/>
      <c r="AI117" s="890"/>
      <c r="AJ117" s="891"/>
      <c r="AK117" s="892">
        <v>786106</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443</v>
      </c>
      <c r="BP119" s="865"/>
      <c r="BQ119" s="866">
        <v>6290201</v>
      </c>
      <c r="BR119" s="832"/>
      <c r="BS119" s="832"/>
      <c r="BT119" s="832"/>
      <c r="BU119" s="832"/>
      <c r="BV119" s="832">
        <v>6280238</v>
      </c>
      <c r="BW119" s="832"/>
      <c r="BX119" s="832"/>
      <c r="BY119" s="832"/>
      <c r="BZ119" s="832"/>
      <c r="CA119" s="832">
        <v>6197458</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2190634</v>
      </c>
      <c r="BR120" s="829"/>
      <c r="BS120" s="829"/>
      <c r="BT120" s="829"/>
      <c r="BU120" s="829"/>
      <c r="BV120" s="829">
        <v>2095091</v>
      </c>
      <c r="BW120" s="829"/>
      <c r="BX120" s="829"/>
      <c r="BY120" s="829"/>
      <c r="BZ120" s="829"/>
      <c r="CA120" s="829">
        <v>2175114</v>
      </c>
      <c r="CB120" s="829"/>
      <c r="CC120" s="829"/>
      <c r="CD120" s="829"/>
      <c r="CE120" s="829"/>
      <c r="CF120" s="853">
        <v>88</v>
      </c>
      <c r="CG120" s="854"/>
      <c r="CH120" s="854"/>
      <c r="CI120" s="854"/>
      <c r="CJ120" s="854"/>
      <c r="CK120" s="855" t="s">
        <v>447</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1129186</v>
      </c>
      <c r="DH120" s="829"/>
      <c r="DI120" s="829"/>
      <c r="DJ120" s="829"/>
      <c r="DK120" s="829"/>
      <c r="DL120" s="829">
        <v>783977</v>
      </c>
      <c r="DM120" s="829"/>
      <c r="DN120" s="829"/>
      <c r="DO120" s="829"/>
      <c r="DP120" s="829"/>
      <c r="DQ120" s="829">
        <v>1148779</v>
      </c>
      <c r="DR120" s="829"/>
      <c r="DS120" s="829"/>
      <c r="DT120" s="829"/>
      <c r="DU120" s="829"/>
      <c r="DV120" s="830">
        <v>46.5</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131337</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715557</v>
      </c>
      <c r="DH121" s="804"/>
      <c r="DI121" s="804"/>
      <c r="DJ121" s="804"/>
      <c r="DK121" s="804"/>
      <c r="DL121" s="804">
        <v>727990</v>
      </c>
      <c r="DM121" s="804"/>
      <c r="DN121" s="804"/>
      <c r="DO121" s="804"/>
      <c r="DP121" s="804"/>
      <c r="DQ121" s="804">
        <v>566184</v>
      </c>
      <c r="DR121" s="804"/>
      <c r="DS121" s="804"/>
      <c r="DT121" s="804"/>
      <c r="DU121" s="804"/>
      <c r="DV121" s="781">
        <v>22.9</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2249106</v>
      </c>
      <c r="BR122" s="832"/>
      <c r="BS122" s="832"/>
      <c r="BT122" s="832"/>
      <c r="BU122" s="832"/>
      <c r="BV122" s="832">
        <v>3891873</v>
      </c>
      <c r="BW122" s="832"/>
      <c r="BX122" s="832"/>
      <c r="BY122" s="832"/>
      <c r="BZ122" s="832"/>
      <c r="CA122" s="832">
        <v>3936825</v>
      </c>
      <c r="CB122" s="832"/>
      <c r="CC122" s="832"/>
      <c r="CD122" s="832"/>
      <c r="CE122" s="832"/>
      <c r="CF122" s="833">
        <v>159.19999999999999</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v>178263</v>
      </c>
      <c r="DM122" s="804"/>
      <c r="DN122" s="804"/>
      <c r="DO122" s="804"/>
      <c r="DP122" s="804"/>
      <c r="DQ122" s="804">
        <v>173822</v>
      </c>
      <c r="DR122" s="804"/>
      <c r="DS122" s="804"/>
      <c r="DT122" s="804"/>
      <c r="DU122" s="804"/>
      <c r="DV122" s="781">
        <v>7</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451</v>
      </c>
      <c r="BP123" s="865"/>
      <c r="BQ123" s="819">
        <v>4571077</v>
      </c>
      <c r="BR123" s="820"/>
      <c r="BS123" s="820"/>
      <c r="BT123" s="820"/>
      <c r="BU123" s="820"/>
      <c r="BV123" s="820">
        <v>5986964</v>
      </c>
      <c r="BW123" s="820"/>
      <c r="BX123" s="820"/>
      <c r="BY123" s="820"/>
      <c r="BZ123" s="820"/>
      <c r="CA123" s="820">
        <v>6111939</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64.599999999999994</v>
      </c>
      <c r="BR124" s="818"/>
      <c r="BS124" s="818"/>
      <c r="BT124" s="818"/>
      <c r="BU124" s="818"/>
      <c r="BV124" s="818">
        <v>11.2</v>
      </c>
      <c r="BW124" s="818"/>
      <c r="BX124" s="818"/>
      <c r="BY124" s="818"/>
      <c r="BZ124" s="818"/>
      <c r="CA124" s="818">
        <v>3.4</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5944</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18716</v>
      </c>
      <c r="AB127" s="767"/>
      <c r="AC127" s="767"/>
      <c r="AD127" s="767"/>
      <c r="AE127" s="768"/>
      <c r="AF127" s="769">
        <v>24861</v>
      </c>
      <c r="AG127" s="767"/>
      <c r="AH127" s="767"/>
      <c r="AI127" s="767"/>
      <c r="AJ127" s="768"/>
      <c r="AK127" s="769">
        <v>3558</v>
      </c>
      <c r="AL127" s="767"/>
      <c r="AM127" s="767"/>
      <c r="AN127" s="767"/>
      <c r="AO127" s="768"/>
      <c r="AP127" s="811">
        <v>0.1</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31888</v>
      </c>
      <c r="AB128" s="788"/>
      <c r="AC128" s="788"/>
      <c r="AD128" s="788"/>
      <c r="AE128" s="789"/>
      <c r="AF128" s="790">
        <v>51180</v>
      </c>
      <c r="AG128" s="788"/>
      <c r="AH128" s="788"/>
      <c r="AI128" s="788"/>
      <c r="AJ128" s="789"/>
      <c r="AK128" s="790">
        <v>8449</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3197990</v>
      </c>
      <c r="AB129" s="767"/>
      <c r="AC129" s="767"/>
      <c r="AD129" s="767"/>
      <c r="AE129" s="768"/>
      <c r="AF129" s="769">
        <v>3147261</v>
      </c>
      <c r="AG129" s="767"/>
      <c r="AH129" s="767"/>
      <c r="AI129" s="767"/>
      <c r="AJ129" s="768"/>
      <c r="AK129" s="769">
        <v>3109303</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539842</v>
      </c>
      <c r="AB130" s="767"/>
      <c r="AC130" s="767"/>
      <c r="AD130" s="767"/>
      <c r="AE130" s="768"/>
      <c r="AF130" s="769">
        <v>541707</v>
      </c>
      <c r="AG130" s="767"/>
      <c r="AH130" s="767"/>
      <c r="AI130" s="767"/>
      <c r="AJ130" s="768"/>
      <c r="AK130" s="769">
        <v>636661</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7.3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2658148</v>
      </c>
      <c r="AB131" s="751"/>
      <c r="AC131" s="751"/>
      <c r="AD131" s="751"/>
      <c r="AE131" s="752"/>
      <c r="AF131" s="753">
        <v>2605554</v>
      </c>
      <c r="AG131" s="751"/>
      <c r="AH131" s="751"/>
      <c r="AI131" s="751"/>
      <c r="AJ131" s="752"/>
      <c r="AK131" s="753">
        <v>2472642</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v>3.4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8.3174450780000004</v>
      </c>
      <c r="AB132" s="732"/>
      <c r="AC132" s="732"/>
      <c r="AD132" s="732"/>
      <c r="AE132" s="733"/>
      <c r="AF132" s="734">
        <v>8.1683972009999994</v>
      </c>
      <c r="AG132" s="732"/>
      <c r="AH132" s="732"/>
      <c r="AI132" s="732"/>
      <c r="AJ132" s="733"/>
      <c r="AK132" s="734">
        <v>5.7022407609999997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8.1999999999999993</v>
      </c>
      <c r="AB133" s="711"/>
      <c r="AC133" s="711"/>
      <c r="AD133" s="711"/>
      <c r="AE133" s="712"/>
      <c r="AF133" s="710">
        <v>8</v>
      </c>
      <c r="AG133" s="711"/>
      <c r="AH133" s="711"/>
      <c r="AI133" s="711"/>
      <c r="AJ133" s="712"/>
      <c r="AK133" s="710">
        <v>7.3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Rqj6R5r3BNfn9+m2x77jorMlysPovaQeYbrQRXvckpGkEQ34mjFLeFupCtmKJT2c2tSnhJtysmgQ9QuYkI6LA==" saltValue="uDZXR1Fx3PWy6Fh8xlTX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pOAh5PQ8tHuuCa1dP7WeNDxqbRUJJgxV7TjhHi//awEE8Vnl8SMt8R5vERM0uj7YqYNruGFqTbXrh7JyNn5tSw==" saltValue="SXUHBTwObG227OstyTCq1g=="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xiiotUcW+9PUywS6ZxwwVt6iaPrgF+j3ytB+wlbnx8FSvR0w477YrlCqgzDQxlD3yk5SZUeqz3gLsEHJat4kQ==" saltValue="22oGb2VTzKIFkRudQK+BI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5" t="s">
        <v>480</v>
      </c>
      <c r="AP7" s="265"/>
      <c r="AQ7" s="266" t="s">
        <v>481</v>
      </c>
      <c r="AR7" s="267"/>
    </row>
    <row r="8" spans="1:46" x14ac:dyDescent="0.15">
      <c r="A8" s="259"/>
      <c r="AK8" s="268"/>
      <c r="AL8" s="269"/>
      <c r="AM8" s="269"/>
      <c r="AN8" s="270"/>
      <c r="AO8" s="1106"/>
      <c r="AP8" s="271" t="s">
        <v>482</v>
      </c>
      <c r="AQ8" s="272" t="s">
        <v>483</v>
      </c>
      <c r="AR8" s="273" t="s">
        <v>484</v>
      </c>
    </row>
    <row r="9" spans="1:46" x14ac:dyDescent="0.15">
      <c r="A9" s="259"/>
      <c r="AK9" s="1117" t="s">
        <v>485</v>
      </c>
      <c r="AL9" s="1118"/>
      <c r="AM9" s="1118"/>
      <c r="AN9" s="1119"/>
      <c r="AO9" s="274">
        <v>752833</v>
      </c>
      <c r="AP9" s="274">
        <v>275561</v>
      </c>
      <c r="AQ9" s="275">
        <v>243450</v>
      </c>
      <c r="AR9" s="276">
        <v>13.2</v>
      </c>
    </row>
    <row r="10" spans="1:46" ht="13.5" customHeight="1" x14ac:dyDescent="0.15">
      <c r="A10" s="259"/>
      <c r="AK10" s="1117" t="s">
        <v>486</v>
      </c>
      <c r="AL10" s="1118"/>
      <c r="AM10" s="1118"/>
      <c r="AN10" s="1119"/>
      <c r="AO10" s="277">
        <v>115510</v>
      </c>
      <c r="AP10" s="277">
        <v>42280</v>
      </c>
      <c r="AQ10" s="278">
        <v>36828</v>
      </c>
      <c r="AR10" s="279">
        <v>14.8</v>
      </c>
    </row>
    <row r="11" spans="1:46" ht="13.5" customHeight="1" x14ac:dyDescent="0.15">
      <c r="A11" s="259"/>
      <c r="AK11" s="1117" t="s">
        <v>487</v>
      </c>
      <c r="AL11" s="1118"/>
      <c r="AM11" s="1118"/>
      <c r="AN11" s="1119"/>
      <c r="AO11" s="277" t="s">
        <v>488</v>
      </c>
      <c r="AP11" s="277" t="s">
        <v>488</v>
      </c>
      <c r="AQ11" s="278">
        <v>2575</v>
      </c>
      <c r="AR11" s="279" t="s">
        <v>488</v>
      </c>
    </row>
    <row r="12" spans="1:46" ht="13.5" customHeight="1" x14ac:dyDescent="0.15">
      <c r="A12" s="259"/>
      <c r="AK12" s="1117" t="s">
        <v>489</v>
      </c>
      <c r="AL12" s="1118"/>
      <c r="AM12" s="1118"/>
      <c r="AN12" s="1119"/>
      <c r="AO12" s="277" t="s">
        <v>488</v>
      </c>
      <c r="AP12" s="277" t="s">
        <v>488</v>
      </c>
      <c r="AQ12" s="278" t="s">
        <v>488</v>
      </c>
      <c r="AR12" s="279" t="s">
        <v>488</v>
      </c>
    </row>
    <row r="13" spans="1:46" ht="13.5" customHeight="1" x14ac:dyDescent="0.15">
      <c r="A13" s="259"/>
      <c r="AK13" s="1117" t="s">
        <v>490</v>
      </c>
      <c r="AL13" s="1118"/>
      <c r="AM13" s="1118"/>
      <c r="AN13" s="1119"/>
      <c r="AO13" s="277">
        <v>49985</v>
      </c>
      <c r="AP13" s="277">
        <v>18296</v>
      </c>
      <c r="AQ13" s="278">
        <v>11862</v>
      </c>
      <c r="AR13" s="279">
        <v>54.2</v>
      </c>
    </row>
    <row r="14" spans="1:46" ht="13.5" customHeight="1" x14ac:dyDescent="0.15">
      <c r="A14" s="259"/>
      <c r="AK14" s="1117" t="s">
        <v>491</v>
      </c>
      <c r="AL14" s="1118"/>
      <c r="AM14" s="1118"/>
      <c r="AN14" s="1119"/>
      <c r="AO14" s="277">
        <v>5627</v>
      </c>
      <c r="AP14" s="277">
        <v>2060</v>
      </c>
      <c r="AQ14" s="278">
        <v>4647</v>
      </c>
      <c r="AR14" s="279">
        <v>-55.7</v>
      </c>
    </row>
    <row r="15" spans="1:46" ht="13.5" customHeight="1" x14ac:dyDescent="0.15">
      <c r="A15" s="259"/>
      <c r="AK15" s="1120" t="s">
        <v>492</v>
      </c>
      <c r="AL15" s="1121"/>
      <c r="AM15" s="1121"/>
      <c r="AN15" s="1122"/>
      <c r="AO15" s="277">
        <v>-35427</v>
      </c>
      <c r="AP15" s="277">
        <v>-12967</v>
      </c>
      <c r="AQ15" s="278">
        <v>-13358</v>
      </c>
      <c r="AR15" s="279">
        <v>-2.9</v>
      </c>
    </row>
    <row r="16" spans="1:46" x14ac:dyDescent="0.15">
      <c r="A16" s="259"/>
      <c r="AK16" s="1120" t="s">
        <v>177</v>
      </c>
      <c r="AL16" s="1121"/>
      <c r="AM16" s="1121"/>
      <c r="AN16" s="1122"/>
      <c r="AO16" s="277">
        <v>888528</v>
      </c>
      <c r="AP16" s="277">
        <v>325230</v>
      </c>
      <c r="AQ16" s="278">
        <v>286004</v>
      </c>
      <c r="AR16" s="279">
        <v>13.7</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3" t="s">
        <v>497</v>
      </c>
      <c r="AL21" s="1124"/>
      <c r="AM21" s="1124"/>
      <c r="AN21" s="1125"/>
      <c r="AO21" s="289">
        <v>27.45</v>
      </c>
      <c r="AP21" s="290">
        <v>24.25</v>
      </c>
      <c r="AQ21" s="291">
        <v>3.2</v>
      </c>
      <c r="AS21" s="292"/>
      <c r="AT21" s="288"/>
    </row>
    <row r="22" spans="1:46" s="260" customFormat="1" x14ac:dyDescent="0.15">
      <c r="A22" s="288"/>
      <c r="AK22" s="1123" t="s">
        <v>498</v>
      </c>
      <c r="AL22" s="1124"/>
      <c r="AM22" s="1124"/>
      <c r="AN22" s="1125"/>
      <c r="AO22" s="293">
        <v>96.9</v>
      </c>
      <c r="AP22" s="294">
        <v>95.4</v>
      </c>
      <c r="AQ22" s="295">
        <v>1.5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5" t="s">
        <v>480</v>
      </c>
      <c r="AP30" s="265"/>
      <c r="AQ30" s="266" t="s">
        <v>481</v>
      </c>
      <c r="AR30" s="267"/>
    </row>
    <row r="31" spans="1:46" x14ac:dyDescent="0.15">
      <c r="A31" s="259"/>
      <c r="AK31" s="268"/>
      <c r="AL31" s="269"/>
      <c r="AM31" s="269"/>
      <c r="AN31" s="270"/>
      <c r="AO31" s="1106"/>
      <c r="AP31" s="271" t="s">
        <v>482</v>
      </c>
      <c r="AQ31" s="272" t="s">
        <v>483</v>
      </c>
      <c r="AR31" s="273" t="s">
        <v>484</v>
      </c>
    </row>
    <row r="32" spans="1:46" ht="27" customHeight="1" x14ac:dyDescent="0.15">
      <c r="A32" s="259"/>
      <c r="AK32" s="1107" t="s">
        <v>502</v>
      </c>
      <c r="AL32" s="1108"/>
      <c r="AM32" s="1108"/>
      <c r="AN32" s="1109"/>
      <c r="AO32" s="303">
        <v>512754</v>
      </c>
      <c r="AP32" s="303">
        <v>187684</v>
      </c>
      <c r="AQ32" s="304">
        <v>167387</v>
      </c>
      <c r="AR32" s="305">
        <v>12.1</v>
      </c>
    </row>
    <row r="33" spans="1:46" ht="13.5" customHeight="1" x14ac:dyDescent="0.15">
      <c r="A33" s="259"/>
      <c r="AK33" s="1107" t="s">
        <v>503</v>
      </c>
      <c r="AL33" s="1108"/>
      <c r="AM33" s="1108"/>
      <c r="AN33" s="1109"/>
      <c r="AO33" s="303" t="s">
        <v>488</v>
      </c>
      <c r="AP33" s="303" t="s">
        <v>488</v>
      </c>
      <c r="AQ33" s="304" t="s">
        <v>488</v>
      </c>
      <c r="AR33" s="305" t="s">
        <v>488</v>
      </c>
    </row>
    <row r="34" spans="1:46" ht="27" customHeight="1" x14ac:dyDescent="0.15">
      <c r="A34" s="259"/>
      <c r="AK34" s="1107" t="s">
        <v>504</v>
      </c>
      <c r="AL34" s="1108"/>
      <c r="AM34" s="1108"/>
      <c r="AN34" s="1109"/>
      <c r="AO34" s="303" t="s">
        <v>488</v>
      </c>
      <c r="AP34" s="303" t="s">
        <v>488</v>
      </c>
      <c r="AQ34" s="304">
        <v>5</v>
      </c>
      <c r="AR34" s="305" t="s">
        <v>488</v>
      </c>
    </row>
    <row r="35" spans="1:46" ht="27" customHeight="1" x14ac:dyDescent="0.15">
      <c r="A35" s="259"/>
      <c r="AK35" s="1107" t="s">
        <v>505</v>
      </c>
      <c r="AL35" s="1108"/>
      <c r="AM35" s="1108"/>
      <c r="AN35" s="1109"/>
      <c r="AO35" s="303">
        <v>268831</v>
      </c>
      <c r="AP35" s="303">
        <v>98401</v>
      </c>
      <c r="AQ35" s="304">
        <v>34589</v>
      </c>
      <c r="AR35" s="305">
        <v>184.5</v>
      </c>
    </row>
    <row r="36" spans="1:46" ht="27" customHeight="1" x14ac:dyDescent="0.15">
      <c r="A36" s="259"/>
      <c r="AK36" s="1107" t="s">
        <v>506</v>
      </c>
      <c r="AL36" s="1108"/>
      <c r="AM36" s="1108"/>
      <c r="AN36" s="1109"/>
      <c r="AO36" s="303" t="s">
        <v>488</v>
      </c>
      <c r="AP36" s="303" t="s">
        <v>488</v>
      </c>
      <c r="AQ36" s="304">
        <v>2508</v>
      </c>
      <c r="AR36" s="305" t="s">
        <v>488</v>
      </c>
    </row>
    <row r="37" spans="1:46" ht="13.5" customHeight="1" x14ac:dyDescent="0.15">
      <c r="A37" s="259"/>
      <c r="AK37" s="1107" t="s">
        <v>507</v>
      </c>
      <c r="AL37" s="1108"/>
      <c r="AM37" s="1108"/>
      <c r="AN37" s="1109"/>
      <c r="AO37" s="303">
        <v>3558</v>
      </c>
      <c r="AP37" s="303">
        <v>1302</v>
      </c>
      <c r="AQ37" s="304">
        <v>1525</v>
      </c>
      <c r="AR37" s="305">
        <v>-14.6</v>
      </c>
    </row>
    <row r="38" spans="1:46" ht="27" customHeight="1" x14ac:dyDescent="0.15">
      <c r="A38" s="259"/>
      <c r="AK38" s="1110" t="s">
        <v>508</v>
      </c>
      <c r="AL38" s="1111"/>
      <c r="AM38" s="1111"/>
      <c r="AN38" s="1112"/>
      <c r="AO38" s="306">
        <v>963</v>
      </c>
      <c r="AP38" s="306">
        <v>352</v>
      </c>
      <c r="AQ38" s="307">
        <v>44</v>
      </c>
      <c r="AR38" s="295">
        <v>700</v>
      </c>
      <c r="AS38" s="302"/>
    </row>
    <row r="39" spans="1:46" x14ac:dyDescent="0.15">
      <c r="A39" s="259"/>
      <c r="AK39" s="1110" t="s">
        <v>509</v>
      </c>
      <c r="AL39" s="1111"/>
      <c r="AM39" s="1111"/>
      <c r="AN39" s="1112"/>
      <c r="AO39" s="303">
        <v>-8449</v>
      </c>
      <c r="AP39" s="303">
        <v>-3093</v>
      </c>
      <c r="AQ39" s="304">
        <v>-7489</v>
      </c>
      <c r="AR39" s="305">
        <v>-58.7</v>
      </c>
      <c r="AS39" s="302"/>
    </row>
    <row r="40" spans="1:46" ht="27" customHeight="1" x14ac:dyDescent="0.15">
      <c r="A40" s="259"/>
      <c r="AK40" s="1107" t="s">
        <v>510</v>
      </c>
      <c r="AL40" s="1108"/>
      <c r="AM40" s="1108"/>
      <c r="AN40" s="1109"/>
      <c r="AO40" s="303">
        <v>-636661</v>
      </c>
      <c r="AP40" s="303">
        <v>-233038</v>
      </c>
      <c r="AQ40" s="304">
        <v>-138932</v>
      </c>
      <c r="AR40" s="305">
        <v>67.7</v>
      </c>
      <c r="AS40" s="302"/>
    </row>
    <row r="41" spans="1:46" x14ac:dyDescent="0.15">
      <c r="A41" s="259"/>
      <c r="AK41" s="1113" t="s">
        <v>287</v>
      </c>
      <c r="AL41" s="1114"/>
      <c r="AM41" s="1114"/>
      <c r="AN41" s="1115"/>
      <c r="AO41" s="303">
        <v>140996</v>
      </c>
      <c r="AP41" s="303">
        <v>51609</v>
      </c>
      <c r="AQ41" s="304">
        <v>59636</v>
      </c>
      <c r="AR41" s="305">
        <v>-13.5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0" t="s">
        <v>480</v>
      </c>
      <c r="AN49" s="1102" t="s">
        <v>513</v>
      </c>
      <c r="AO49" s="1103"/>
      <c r="AP49" s="1103"/>
      <c r="AQ49" s="1103"/>
      <c r="AR49" s="1104"/>
    </row>
    <row r="50" spans="1:44" x14ac:dyDescent="0.15">
      <c r="A50" s="259"/>
      <c r="AK50" s="317"/>
      <c r="AL50" s="318"/>
      <c r="AM50" s="1101"/>
      <c r="AN50" s="319" t="s">
        <v>514</v>
      </c>
      <c r="AO50" s="320" t="s">
        <v>515</v>
      </c>
      <c r="AP50" s="321" t="s">
        <v>516</v>
      </c>
      <c r="AQ50" s="322" t="s">
        <v>517</v>
      </c>
      <c r="AR50" s="323" t="s">
        <v>518</v>
      </c>
    </row>
    <row r="51" spans="1:44" x14ac:dyDescent="0.15">
      <c r="A51" s="259"/>
      <c r="AK51" s="315" t="s">
        <v>519</v>
      </c>
      <c r="AL51" s="316"/>
      <c r="AM51" s="324">
        <v>342634</v>
      </c>
      <c r="AN51" s="325">
        <v>113983</v>
      </c>
      <c r="AO51" s="326">
        <v>-78.5</v>
      </c>
      <c r="AP51" s="327">
        <v>268375</v>
      </c>
      <c r="AQ51" s="328">
        <v>-1.2</v>
      </c>
      <c r="AR51" s="329">
        <v>-77.3</v>
      </c>
    </row>
    <row r="52" spans="1:44" x14ac:dyDescent="0.15">
      <c r="A52" s="259"/>
      <c r="AK52" s="330"/>
      <c r="AL52" s="331" t="s">
        <v>520</v>
      </c>
      <c r="AM52" s="332">
        <v>134658</v>
      </c>
      <c r="AN52" s="333">
        <v>44796</v>
      </c>
      <c r="AO52" s="334">
        <v>-69</v>
      </c>
      <c r="AP52" s="335">
        <v>119602</v>
      </c>
      <c r="AQ52" s="336">
        <v>1.5</v>
      </c>
      <c r="AR52" s="337">
        <v>-70.5</v>
      </c>
    </row>
    <row r="53" spans="1:44" x14ac:dyDescent="0.15">
      <c r="A53" s="259"/>
      <c r="AK53" s="315" t="s">
        <v>521</v>
      </c>
      <c r="AL53" s="316"/>
      <c r="AM53" s="324">
        <v>437573</v>
      </c>
      <c r="AN53" s="325">
        <v>147182</v>
      </c>
      <c r="AO53" s="326">
        <v>29.1</v>
      </c>
      <c r="AP53" s="327">
        <v>301035</v>
      </c>
      <c r="AQ53" s="328">
        <v>12.2</v>
      </c>
      <c r="AR53" s="329">
        <v>16.899999999999999</v>
      </c>
    </row>
    <row r="54" spans="1:44" x14ac:dyDescent="0.15">
      <c r="A54" s="259"/>
      <c r="AK54" s="330"/>
      <c r="AL54" s="331" t="s">
        <v>520</v>
      </c>
      <c r="AM54" s="332">
        <v>242472</v>
      </c>
      <c r="AN54" s="333">
        <v>81558</v>
      </c>
      <c r="AO54" s="334">
        <v>82.1</v>
      </c>
      <c r="AP54" s="335">
        <v>154376</v>
      </c>
      <c r="AQ54" s="336">
        <v>29.1</v>
      </c>
      <c r="AR54" s="337">
        <v>53</v>
      </c>
    </row>
    <row r="55" spans="1:44" x14ac:dyDescent="0.15">
      <c r="A55" s="259"/>
      <c r="AK55" s="315" t="s">
        <v>522</v>
      </c>
      <c r="AL55" s="316"/>
      <c r="AM55" s="324">
        <v>372734</v>
      </c>
      <c r="AN55" s="325">
        <v>128929</v>
      </c>
      <c r="AO55" s="326">
        <v>-12.4</v>
      </c>
      <c r="AP55" s="327">
        <v>277467</v>
      </c>
      <c r="AQ55" s="328">
        <v>-7.8</v>
      </c>
      <c r="AR55" s="329">
        <v>-4.5999999999999996</v>
      </c>
    </row>
    <row r="56" spans="1:44" x14ac:dyDescent="0.15">
      <c r="A56" s="259"/>
      <c r="AK56" s="330"/>
      <c r="AL56" s="331" t="s">
        <v>520</v>
      </c>
      <c r="AM56" s="332">
        <v>107511</v>
      </c>
      <c r="AN56" s="333">
        <v>37188</v>
      </c>
      <c r="AO56" s="334">
        <v>-54.4</v>
      </c>
      <c r="AP56" s="335">
        <v>128378</v>
      </c>
      <c r="AQ56" s="336">
        <v>-16.8</v>
      </c>
      <c r="AR56" s="337">
        <v>-37.6</v>
      </c>
    </row>
    <row r="57" spans="1:44" x14ac:dyDescent="0.15">
      <c r="A57" s="259"/>
      <c r="AK57" s="315" t="s">
        <v>523</v>
      </c>
      <c r="AL57" s="316"/>
      <c r="AM57" s="324">
        <v>875023</v>
      </c>
      <c r="AN57" s="325">
        <v>310953</v>
      </c>
      <c r="AO57" s="326">
        <v>141.19999999999999</v>
      </c>
      <c r="AP57" s="327">
        <v>282256</v>
      </c>
      <c r="AQ57" s="328">
        <v>1.7</v>
      </c>
      <c r="AR57" s="329">
        <v>139.5</v>
      </c>
    </row>
    <row r="58" spans="1:44" x14ac:dyDescent="0.15">
      <c r="A58" s="259"/>
      <c r="AK58" s="330"/>
      <c r="AL58" s="331" t="s">
        <v>520</v>
      </c>
      <c r="AM58" s="332">
        <v>520230</v>
      </c>
      <c r="AN58" s="333">
        <v>184872</v>
      </c>
      <c r="AO58" s="334">
        <v>397.1</v>
      </c>
      <c r="AP58" s="335">
        <v>145453</v>
      </c>
      <c r="AQ58" s="336">
        <v>13.3</v>
      </c>
      <c r="AR58" s="337">
        <v>383.8</v>
      </c>
    </row>
    <row r="59" spans="1:44" x14ac:dyDescent="0.15">
      <c r="A59" s="259"/>
      <c r="AK59" s="315" t="s">
        <v>524</v>
      </c>
      <c r="AL59" s="316"/>
      <c r="AM59" s="324">
        <v>348457</v>
      </c>
      <c r="AN59" s="325">
        <v>127546</v>
      </c>
      <c r="AO59" s="326">
        <v>-59</v>
      </c>
      <c r="AP59" s="327">
        <v>295341</v>
      </c>
      <c r="AQ59" s="328">
        <v>4.5999999999999996</v>
      </c>
      <c r="AR59" s="329">
        <v>-63.6</v>
      </c>
    </row>
    <row r="60" spans="1:44" x14ac:dyDescent="0.15">
      <c r="A60" s="259"/>
      <c r="AK60" s="330"/>
      <c r="AL60" s="331" t="s">
        <v>520</v>
      </c>
      <c r="AM60" s="332">
        <v>57338</v>
      </c>
      <c r="AN60" s="333">
        <v>20988</v>
      </c>
      <c r="AO60" s="334">
        <v>-88.6</v>
      </c>
      <c r="AP60" s="335">
        <v>137402</v>
      </c>
      <c r="AQ60" s="336">
        <v>-5.5</v>
      </c>
      <c r="AR60" s="337">
        <v>-83.1</v>
      </c>
    </row>
    <row r="61" spans="1:44" x14ac:dyDescent="0.15">
      <c r="A61" s="259"/>
      <c r="AK61" s="315" t="s">
        <v>525</v>
      </c>
      <c r="AL61" s="338"/>
      <c r="AM61" s="324">
        <v>475284</v>
      </c>
      <c r="AN61" s="325">
        <v>165719</v>
      </c>
      <c r="AO61" s="326">
        <v>4.0999999999999996</v>
      </c>
      <c r="AP61" s="327">
        <v>284895</v>
      </c>
      <c r="AQ61" s="339">
        <v>1.9</v>
      </c>
      <c r="AR61" s="329">
        <v>2.2000000000000002</v>
      </c>
    </row>
    <row r="62" spans="1:44" x14ac:dyDescent="0.15">
      <c r="A62" s="259"/>
      <c r="AK62" s="330"/>
      <c r="AL62" s="331" t="s">
        <v>520</v>
      </c>
      <c r="AM62" s="332">
        <v>212442</v>
      </c>
      <c r="AN62" s="333">
        <v>73880</v>
      </c>
      <c r="AO62" s="334">
        <v>53.4</v>
      </c>
      <c r="AP62" s="335">
        <v>137042</v>
      </c>
      <c r="AQ62" s="336">
        <v>4.3</v>
      </c>
      <c r="AR62" s="337">
        <v>49.1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9eP6P0EF9VcZKGsHYLmjcHt/lfU1UpdC2p9tBOQAWrfu+DECBdiJl+tWFLVXqofz2QWZjJ/ap1/LiqsrYhPOBw==" saltValue="8e1c9IS4zEUUX/+Qcanz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5vDgYKDJRgjVZa/edCk3oqQI8KzzEidpJggleStSyWQxMAVyhU/FP/joRvZ8us6HoIyvThUBy7llkrWk3vUPog==" saltValue="vUfNjc/99zezTP+bphHw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WOSfzpLGJJ4gchTDzcho9bMKSh2+bJSOzv5tkFv+UefeEUlpirMhnHRxruo0r1YJKFshmjptCm7hGbey3W70rw==" saltValue="x8ELlc9UyfqCPjzn1sRk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23</v>
      </c>
      <c r="G47" s="12">
        <v>22.55</v>
      </c>
      <c r="H47" s="12">
        <v>21.17</v>
      </c>
      <c r="I47" s="12">
        <v>22.78</v>
      </c>
      <c r="J47" s="13">
        <v>23.39</v>
      </c>
    </row>
    <row r="48" spans="2:10" ht="57.75" customHeight="1" x14ac:dyDescent="0.15">
      <c r="B48" s="14"/>
      <c r="C48" s="1128" t="s">
        <v>4</v>
      </c>
      <c r="D48" s="1128"/>
      <c r="E48" s="1129"/>
      <c r="F48" s="15">
        <v>3</v>
      </c>
      <c r="G48" s="16">
        <v>2.56</v>
      </c>
      <c r="H48" s="16">
        <v>10.96</v>
      </c>
      <c r="I48" s="16">
        <v>3.71</v>
      </c>
      <c r="J48" s="17">
        <v>2.36</v>
      </c>
    </row>
    <row r="49" spans="2:10" ht="57.75" customHeight="1" thickBot="1" x14ac:dyDescent="0.2">
      <c r="B49" s="18"/>
      <c r="C49" s="1130" t="s">
        <v>5</v>
      </c>
      <c r="D49" s="1130"/>
      <c r="E49" s="1131"/>
      <c r="F49" s="19">
        <v>1.22</v>
      </c>
      <c r="G49" s="20" t="s">
        <v>532</v>
      </c>
      <c r="H49" s="20">
        <v>8.5500000000000007</v>
      </c>
      <c r="I49" s="20" t="s">
        <v>533</v>
      </c>
      <c r="J49" s="21" t="s">
        <v>534</v>
      </c>
    </row>
    <row r="50" spans="2:10" x14ac:dyDescent="0.15"/>
  </sheetData>
  <sheetProtection algorithmName="SHA-512" hashValue="6yvtgUfX0kWFU3VDDf62xI2tGLWxECFj1cpiMHMvFBVIxXBTodjJ6myjBNUSZPEID9e1lIuSW3J+tbYDhTNAkw==" saltValue="FbsxIo3QVeXfJOjFJZR7J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535</v>
      </c>
      <c r="D34" s="1136"/>
      <c r="E34" s="1137"/>
      <c r="F34" s="32">
        <v>1.69</v>
      </c>
      <c r="G34" s="33">
        <v>1.59</v>
      </c>
      <c r="H34" s="33">
        <v>1.51</v>
      </c>
      <c r="I34" s="33">
        <v>2.81</v>
      </c>
      <c r="J34" s="34">
        <v>3.06</v>
      </c>
      <c r="K34" s="22"/>
      <c r="L34" s="22"/>
      <c r="M34" s="22"/>
      <c r="N34" s="22"/>
      <c r="O34" s="22"/>
      <c r="P34" s="22"/>
    </row>
    <row r="35" spans="1:16" ht="39" customHeight="1" x14ac:dyDescent="0.15">
      <c r="A35" s="22"/>
      <c r="B35" s="35"/>
      <c r="C35" s="1132" t="s">
        <v>536</v>
      </c>
      <c r="D35" s="1132"/>
      <c r="E35" s="1133"/>
      <c r="F35" s="36">
        <v>2.99</v>
      </c>
      <c r="G35" s="37">
        <v>2.56</v>
      </c>
      <c r="H35" s="37">
        <v>10.95</v>
      </c>
      <c r="I35" s="37">
        <v>3.71</v>
      </c>
      <c r="J35" s="38">
        <v>2.36</v>
      </c>
      <c r="K35" s="22"/>
      <c r="L35" s="22"/>
      <c r="M35" s="22"/>
      <c r="N35" s="22"/>
      <c r="O35" s="22"/>
      <c r="P35" s="22"/>
    </row>
    <row r="36" spans="1:16" ht="39" customHeight="1" x14ac:dyDescent="0.15">
      <c r="A36" s="22"/>
      <c r="B36" s="35"/>
      <c r="C36" s="1132" t="s">
        <v>537</v>
      </c>
      <c r="D36" s="1132"/>
      <c r="E36" s="1133"/>
      <c r="F36" s="36">
        <v>0.67</v>
      </c>
      <c r="G36" s="37">
        <v>0.35</v>
      </c>
      <c r="H36" s="37">
        <v>0.37</v>
      </c>
      <c r="I36" s="37">
        <v>0.91</v>
      </c>
      <c r="J36" s="38">
        <v>1.23</v>
      </c>
      <c r="K36" s="22"/>
      <c r="L36" s="22"/>
      <c r="M36" s="22"/>
      <c r="N36" s="22"/>
      <c r="O36" s="22"/>
      <c r="P36" s="22"/>
    </row>
    <row r="37" spans="1:16" ht="39" customHeight="1" x14ac:dyDescent="0.15">
      <c r="A37" s="22"/>
      <c r="B37" s="35"/>
      <c r="C37" s="1132" t="s">
        <v>538</v>
      </c>
      <c r="D37" s="1132"/>
      <c r="E37" s="1133"/>
      <c r="F37" s="36">
        <v>0.26</v>
      </c>
      <c r="G37" s="37">
        <v>0.19</v>
      </c>
      <c r="H37" s="37">
        <v>0.41</v>
      </c>
      <c r="I37" s="37">
        <v>0.3</v>
      </c>
      <c r="J37" s="38">
        <v>0.59</v>
      </c>
      <c r="K37" s="22"/>
      <c r="L37" s="22"/>
      <c r="M37" s="22"/>
      <c r="N37" s="22"/>
      <c r="O37" s="22"/>
      <c r="P37" s="22"/>
    </row>
    <row r="38" spans="1:16" ht="39" customHeight="1" x14ac:dyDescent="0.15">
      <c r="A38" s="22"/>
      <c r="B38" s="35"/>
      <c r="C38" s="1132" t="s">
        <v>539</v>
      </c>
      <c r="D38" s="1132"/>
      <c r="E38" s="1133"/>
      <c r="F38" s="36">
        <v>0.05</v>
      </c>
      <c r="G38" s="37">
        <v>0.06</v>
      </c>
      <c r="H38" s="37">
        <v>0.06</v>
      </c>
      <c r="I38" s="37">
        <v>0.04</v>
      </c>
      <c r="J38" s="38">
        <v>0.34</v>
      </c>
      <c r="K38" s="22"/>
      <c r="L38" s="22"/>
      <c r="M38" s="22"/>
      <c r="N38" s="22"/>
      <c r="O38" s="22"/>
      <c r="P38" s="22"/>
    </row>
    <row r="39" spans="1:16" ht="39" customHeight="1" x14ac:dyDescent="0.15">
      <c r="A39" s="22"/>
      <c r="B39" s="35"/>
      <c r="C39" s="1132" t="s">
        <v>540</v>
      </c>
      <c r="D39" s="1132"/>
      <c r="E39" s="1133"/>
      <c r="F39" s="36">
        <v>0.01</v>
      </c>
      <c r="G39" s="37">
        <v>0</v>
      </c>
      <c r="H39" s="37">
        <v>0</v>
      </c>
      <c r="I39" s="37">
        <v>0</v>
      </c>
      <c r="J39" s="38">
        <v>0.05</v>
      </c>
      <c r="K39" s="22"/>
      <c r="L39" s="22"/>
      <c r="M39" s="22"/>
      <c r="N39" s="22"/>
      <c r="O39" s="22"/>
      <c r="P39" s="22"/>
    </row>
    <row r="40" spans="1:16" ht="39" customHeight="1" x14ac:dyDescent="0.15">
      <c r="A40" s="22"/>
      <c r="B40" s="35"/>
      <c r="C40" s="1132" t="s">
        <v>541</v>
      </c>
      <c r="D40" s="1132"/>
      <c r="E40" s="1133"/>
      <c r="F40" s="36">
        <v>0.03</v>
      </c>
      <c r="G40" s="37">
        <v>0.03</v>
      </c>
      <c r="H40" s="37">
        <v>0.03</v>
      </c>
      <c r="I40" s="37">
        <v>0.03</v>
      </c>
      <c r="J40" s="38">
        <v>0.03</v>
      </c>
      <c r="K40" s="22"/>
      <c r="L40" s="22"/>
      <c r="M40" s="22"/>
      <c r="N40" s="22"/>
      <c r="O40" s="22"/>
      <c r="P40" s="22"/>
    </row>
    <row r="41" spans="1:16" ht="39" customHeight="1" x14ac:dyDescent="0.15">
      <c r="A41" s="22"/>
      <c r="B41" s="35"/>
      <c r="C41" s="1132" t="s">
        <v>542</v>
      </c>
      <c r="D41" s="1132"/>
      <c r="E41" s="1133"/>
      <c r="F41" s="36">
        <v>0.81</v>
      </c>
      <c r="G41" s="37">
        <v>0.59</v>
      </c>
      <c r="H41" s="37">
        <v>0.34</v>
      </c>
      <c r="I41" s="37">
        <v>0</v>
      </c>
      <c r="J41" s="38">
        <v>0.02</v>
      </c>
      <c r="K41" s="22"/>
      <c r="L41" s="22"/>
      <c r="M41" s="22"/>
      <c r="N41" s="22"/>
      <c r="O41" s="22"/>
      <c r="P41" s="22"/>
    </row>
    <row r="42" spans="1:16" ht="39" customHeight="1" x14ac:dyDescent="0.15">
      <c r="A42" s="22"/>
      <c r="B42" s="39"/>
      <c r="C42" s="1132" t="s">
        <v>543</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544</v>
      </c>
      <c r="D43" s="1134"/>
      <c r="E43" s="1135"/>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cvWWJgaeBOrfRlhfQb9bZAO5v8M6WbS91aCQdc1IaI1YVm0E6cJNeWjZrgwVYYDUajSoW54pYi23FfErj9/6g==" saltValue="rSc7nM+OwE6N0vdno3GV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578</v>
      </c>
      <c r="L45" s="58">
        <v>537</v>
      </c>
      <c r="M45" s="58">
        <v>542</v>
      </c>
      <c r="N45" s="58">
        <v>523</v>
      </c>
      <c r="O45" s="59">
        <v>513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15">
      <c r="A48" s="46"/>
      <c r="B48" s="1163"/>
      <c r="C48" s="1164"/>
      <c r="D48" s="60"/>
      <c r="E48" s="1140" t="s">
        <v>13</v>
      </c>
      <c r="F48" s="1140"/>
      <c r="G48" s="1140"/>
      <c r="H48" s="1140"/>
      <c r="I48" s="1140"/>
      <c r="J48" s="1141"/>
      <c r="K48" s="61">
        <v>226</v>
      </c>
      <c r="L48" s="62">
        <v>222</v>
      </c>
      <c r="M48" s="62">
        <v>226</v>
      </c>
      <c r="N48" s="62">
        <v>257</v>
      </c>
      <c r="O48" s="63">
        <v>269</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488</v>
      </c>
      <c r="L49" s="62" t="s">
        <v>488</v>
      </c>
      <c r="M49" s="62" t="s">
        <v>488</v>
      </c>
      <c r="N49" s="62" t="s">
        <v>488</v>
      </c>
      <c r="O49" s="63" t="s">
        <v>488</v>
      </c>
      <c r="P49" s="46"/>
      <c r="Q49" s="46"/>
      <c r="R49" s="46"/>
      <c r="S49" s="46"/>
      <c r="T49" s="46"/>
      <c r="U49" s="46"/>
    </row>
    <row r="50" spans="1:21" ht="30.75" customHeight="1" x14ac:dyDescent="0.15">
      <c r="A50" s="46"/>
      <c r="B50" s="1163"/>
      <c r="C50" s="1164"/>
      <c r="D50" s="60"/>
      <c r="E50" s="1140" t="s">
        <v>15</v>
      </c>
      <c r="F50" s="1140"/>
      <c r="G50" s="1140"/>
      <c r="H50" s="1140"/>
      <c r="I50" s="1140"/>
      <c r="J50" s="1141"/>
      <c r="K50" s="61">
        <v>6</v>
      </c>
      <c r="L50" s="62">
        <v>12</v>
      </c>
      <c r="M50" s="62">
        <v>25</v>
      </c>
      <c r="N50" s="62">
        <v>25</v>
      </c>
      <c r="O50" s="63">
        <v>4</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v>0</v>
      </c>
      <c r="N51" s="62">
        <v>0</v>
      </c>
      <c r="O51" s="63">
        <v>1</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608</v>
      </c>
      <c r="L52" s="62">
        <v>581</v>
      </c>
      <c r="M52" s="62">
        <v>572</v>
      </c>
      <c r="N52" s="62">
        <v>593</v>
      </c>
      <c r="O52" s="63">
        <v>646</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202</v>
      </c>
      <c r="L53" s="67">
        <v>190</v>
      </c>
      <c r="M53" s="67">
        <v>221</v>
      </c>
      <c r="N53" s="67">
        <v>212</v>
      </c>
      <c r="O53" s="68">
        <v>141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QUUyFDdwxn5Uzfmc774XQiYKrw3ryw/GDopkWNLnPg2c3zoylziCKdmtoJkUD8D8g7QPO+CK54stTnbmYl+0Q==" saltValue="Q4hFoVifObDl1FUCtr5X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2">
        <v>4204</v>
      </c>
      <c r="J41" s="343">
        <v>4085</v>
      </c>
      <c r="K41" s="343">
        <v>3973</v>
      </c>
      <c r="L41" s="343">
        <v>4107</v>
      </c>
      <c r="M41" s="344">
        <v>3826</v>
      </c>
    </row>
    <row r="42" spans="2:13" ht="27.75" customHeight="1" x14ac:dyDescent="0.15">
      <c r="B42" s="1171"/>
      <c r="C42" s="1172"/>
      <c r="D42" s="104"/>
      <c r="E42" s="1175" t="s">
        <v>32</v>
      </c>
      <c r="F42" s="1175"/>
      <c r="G42" s="1175"/>
      <c r="H42" s="1176"/>
      <c r="I42" s="345" t="s">
        <v>488</v>
      </c>
      <c r="J42" s="346" t="s">
        <v>488</v>
      </c>
      <c r="K42" s="346" t="s">
        <v>488</v>
      </c>
      <c r="L42" s="346" t="s">
        <v>488</v>
      </c>
      <c r="M42" s="347" t="s">
        <v>488</v>
      </c>
    </row>
    <row r="43" spans="2:13" ht="27.75" customHeight="1" x14ac:dyDescent="0.15">
      <c r="B43" s="1171"/>
      <c r="C43" s="1172"/>
      <c r="D43" s="104"/>
      <c r="E43" s="1175" t="s">
        <v>33</v>
      </c>
      <c r="F43" s="1175"/>
      <c r="G43" s="1175"/>
      <c r="H43" s="1176"/>
      <c r="I43" s="345">
        <v>2340</v>
      </c>
      <c r="J43" s="346">
        <v>2056</v>
      </c>
      <c r="K43" s="346">
        <v>1845</v>
      </c>
      <c r="L43" s="346">
        <v>1690</v>
      </c>
      <c r="M43" s="347">
        <v>1889</v>
      </c>
    </row>
    <row r="44" spans="2:13" ht="27.75" customHeight="1" x14ac:dyDescent="0.15">
      <c r="B44" s="1171"/>
      <c r="C44" s="1172"/>
      <c r="D44" s="104"/>
      <c r="E44" s="1175" t="s">
        <v>34</v>
      </c>
      <c r="F44" s="1175"/>
      <c r="G44" s="1175"/>
      <c r="H44" s="1176"/>
      <c r="I44" s="345" t="s">
        <v>488</v>
      </c>
      <c r="J44" s="346" t="s">
        <v>488</v>
      </c>
      <c r="K44" s="346" t="s">
        <v>488</v>
      </c>
      <c r="L44" s="346" t="s">
        <v>488</v>
      </c>
      <c r="M44" s="347" t="s">
        <v>488</v>
      </c>
    </row>
    <row r="45" spans="2:13" ht="27.75" customHeight="1" x14ac:dyDescent="0.15">
      <c r="B45" s="1171"/>
      <c r="C45" s="1172"/>
      <c r="D45" s="104"/>
      <c r="E45" s="1175" t="s">
        <v>35</v>
      </c>
      <c r="F45" s="1175"/>
      <c r="G45" s="1175"/>
      <c r="H45" s="1176"/>
      <c r="I45" s="345">
        <v>464</v>
      </c>
      <c r="J45" s="346">
        <v>462</v>
      </c>
      <c r="K45" s="346">
        <v>472</v>
      </c>
      <c r="L45" s="346">
        <v>483</v>
      </c>
      <c r="M45" s="347">
        <v>482</v>
      </c>
    </row>
    <row r="46" spans="2:13" ht="27.75" customHeight="1" x14ac:dyDescent="0.15">
      <c r="B46" s="1171"/>
      <c r="C46" s="1172"/>
      <c r="D46" s="105"/>
      <c r="E46" s="1175" t="s">
        <v>36</v>
      </c>
      <c r="F46" s="1175"/>
      <c r="G46" s="1175"/>
      <c r="H46" s="1176"/>
      <c r="I46" s="345" t="s">
        <v>488</v>
      </c>
      <c r="J46" s="346" t="s">
        <v>488</v>
      </c>
      <c r="K46" s="346" t="s">
        <v>488</v>
      </c>
      <c r="L46" s="346" t="s">
        <v>488</v>
      </c>
      <c r="M46" s="347" t="s">
        <v>488</v>
      </c>
    </row>
    <row r="47" spans="2:13" ht="27.75" customHeight="1" x14ac:dyDescent="0.15">
      <c r="B47" s="1171"/>
      <c r="C47" s="1172"/>
      <c r="D47" s="106"/>
      <c r="E47" s="1185" t="s">
        <v>37</v>
      </c>
      <c r="F47" s="1186"/>
      <c r="G47" s="1186"/>
      <c r="H47" s="1187"/>
      <c r="I47" s="345" t="s">
        <v>488</v>
      </c>
      <c r="J47" s="346" t="s">
        <v>488</v>
      </c>
      <c r="K47" s="346" t="s">
        <v>488</v>
      </c>
      <c r="L47" s="346" t="s">
        <v>488</v>
      </c>
      <c r="M47" s="347" t="s">
        <v>488</v>
      </c>
    </row>
    <row r="48" spans="2:13" ht="27.75" customHeight="1" x14ac:dyDescent="0.15">
      <c r="B48" s="1171"/>
      <c r="C48" s="1172"/>
      <c r="D48" s="104"/>
      <c r="E48" s="1175" t="s">
        <v>38</v>
      </c>
      <c r="F48" s="1175"/>
      <c r="G48" s="1175"/>
      <c r="H48" s="1176"/>
      <c r="I48" s="345" t="s">
        <v>488</v>
      </c>
      <c r="J48" s="346" t="s">
        <v>488</v>
      </c>
      <c r="K48" s="346" t="s">
        <v>488</v>
      </c>
      <c r="L48" s="346" t="s">
        <v>488</v>
      </c>
      <c r="M48" s="347" t="s">
        <v>488</v>
      </c>
    </row>
    <row r="49" spans="2:13" ht="27.75" customHeight="1" x14ac:dyDescent="0.15">
      <c r="B49" s="1173"/>
      <c r="C49" s="1174"/>
      <c r="D49" s="104"/>
      <c r="E49" s="1175" t="s">
        <v>39</v>
      </c>
      <c r="F49" s="1175"/>
      <c r="G49" s="1175"/>
      <c r="H49" s="1176"/>
      <c r="I49" s="345" t="s">
        <v>488</v>
      </c>
      <c r="J49" s="346" t="s">
        <v>488</v>
      </c>
      <c r="K49" s="346" t="s">
        <v>488</v>
      </c>
      <c r="L49" s="346" t="s">
        <v>488</v>
      </c>
      <c r="M49" s="347" t="s">
        <v>488</v>
      </c>
    </row>
    <row r="50" spans="2:13" ht="27.75" customHeight="1" x14ac:dyDescent="0.15">
      <c r="B50" s="1169" t="s">
        <v>40</v>
      </c>
      <c r="C50" s="1170"/>
      <c r="D50" s="107"/>
      <c r="E50" s="1175" t="s">
        <v>41</v>
      </c>
      <c r="F50" s="1175"/>
      <c r="G50" s="1175"/>
      <c r="H50" s="1176"/>
      <c r="I50" s="345">
        <v>2022</v>
      </c>
      <c r="J50" s="346">
        <v>2075</v>
      </c>
      <c r="K50" s="346">
        <v>2191</v>
      </c>
      <c r="L50" s="346">
        <v>2095</v>
      </c>
      <c r="M50" s="347">
        <v>2175</v>
      </c>
    </row>
    <row r="51" spans="2:13" ht="27.75" customHeight="1" x14ac:dyDescent="0.15">
      <c r="B51" s="1171"/>
      <c r="C51" s="1172"/>
      <c r="D51" s="104"/>
      <c r="E51" s="1175" t="s">
        <v>42</v>
      </c>
      <c r="F51" s="1175"/>
      <c r="G51" s="1175"/>
      <c r="H51" s="1176"/>
      <c r="I51" s="345">
        <v>151</v>
      </c>
      <c r="J51" s="346">
        <v>134</v>
      </c>
      <c r="K51" s="346">
        <v>131</v>
      </c>
      <c r="L51" s="346" t="s">
        <v>488</v>
      </c>
      <c r="M51" s="347" t="s">
        <v>488</v>
      </c>
    </row>
    <row r="52" spans="2:13" ht="27.75" customHeight="1" x14ac:dyDescent="0.15">
      <c r="B52" s="1173"/>
      <c r="C52" s="1174"/>
      <c r="D52" s="104"/>
      <c r="E52" s="1175" t="s">
        <v>43</v>
      </c>
      <c r="F52" s="1175"/>
      <c r="G52" s="1175"/>
      <c r="H52" s="1176"/>
      <c r="I52" s="345">
        <v>4699</v>
      </c>
      <c r="J52" s="346">
        <v>3862</v>
      </c>
      <c r="K52" s="346">
        <v>2249</v>
      </c>
      <c r="L52" s="346">
        <v>3892</v>
      </c>
      <c r="M52" s="347">
        <v>3937</v>
      </c>
    </row>
    <row r="53" spans="2:13" ht="27.75" customHeight="1" thickBot="1" x14ac:dyDescent="0.2">
      <c r="B53" s="1177" t="s">
        <v>19</v>
      </c>
      <c r="C53" s="1178"/>
      <c r="D53" s="108"/>
      <c r="E53" s="1179" t="s">
        <v>44</v>
      </c>
      <c r="F53" s="1179"/>
      <c r="G53" s="1179"/>
      <c r="H53" s="1180"/>
      <c r="I53" s="348">
        <v>137</v>
      </c>
      <c r="J53" s="349">
        <v>531</v>
      </c>
      <c r="K53" s="349">
        <v>1719</v>
      </c>
      <c r="L53" s="349">
        <v>293</v>
      </c>
      <c r="M53" s="350">
        <v>86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JjgWKC0HpLxo4SkpJovwH9jaC6Ex2fDaw/rkFabeb24aOeIN7H9+b/MJ80KA8TyJorR5WXlvDtlsAWZLab0CWw==" saltValue="xQsLPVVqN+iVq7N75hw2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677</v>
      </c>
      <c r="G55" s="120">
        <v>717</v>
      </c>
      <c r="H55" s="121">
        <v>727</v>
      </c>
    </row>
    <row r="56" spans="2:8" ht="52.5" customHeight="1" x14ac:dyDescent="0.15">
      <c r="B56" s="122"/>
      <c r="C56" s="1198" t="s">
        <v>47</v>
      </c>
      <c r="D56" s="1198"/>
      <c r="E56" s="1199"/>
      <c r="F56" s="123">
        <v>83</v>
      </c>
      <c r="G56" s="123">
        <v>83</v>
      </c>
      <c r="H56" s="124">
        <v>83</v>
      </c>
    </row>
    <row r="57" spans="2:8" ht="53.25" customHeight="1" x14ac:dyDescent="0.15">
      <c r="B57" s="122"/>
      <c r="C57" s="1200" t="s">
        <v>48</v>
      </c>
      <c r="D57" s="1200"/>
      <c r="E57" s="1201"/>
      <c r="F57" s="125">
        <v>1088</v>
      </c>
      <c r="G57" s="125">
        <v>1067</v>
      </c>
      <c r="H57" s="126">
        <v>1048</v>
      </c>
    </row>
    <row r="58" spans="2:8" ht="45.75" customHeight="1" x14ac:dyDescent="0.15">
      <c r="B58" s="127"/>
      <c r="C58" s="1188" t="s">
        <v>553</v>
      </c>
      <c r="D58" s="1189"/>
      <c r="E58" s="1190"/>
      <c r="F58" s="128">
        <v>573</v>
      </c>
      <c r="G58" s="128">
        <v>570</v>
      </c>
      <c r="H58" s="129">
        <v>567</v>
      </c>
    </row>
    <row r="59" spans="2:8" ht="45.75" customHeight="1" x14ac:dyDescent="0.15">
      <c r="B59" s="127"/>
      <c r="C59" s="1188" t="s">
        <v>554</v>
      </c>
      <c r="D59" s="1189"/>
      <c r="E59" s="1190"/>
      <c r="F59" s="128">
        <v>230</v>
      </c>
      <c r="G59" s="128">
        <v>230</v>
      </c>
      <c r="H59" s="129">
        <v>231</v>
      </c>
    </row>
    <row r="60" spans="2:8" ht="45.75" customHeight="1" x14ac:dyDescent="0.15">
      <c r="B60" s="127"/>
      <c r="C60" s="1188" t="s">
        <v>555</v>
      </c>
      <c r="D60" s="1189"/>
      <c r="E60" s="1190"/>
      <c r="F60" s="128">
        <v>138</v>
      </c>
      <c r="G60" s="128">
        <v>138</v>
      </c>
      <c r="H60" s="129">
        <v>138</v>
      </c>
    </row>
    <row r="61" spans="2:8" ht="45.75" customHeight="1" x14ac:dyDescent="0.15">
      <c r="B61" s="127"/>
      <c r="C61" s="1188" t="s">
        <v>556</v>
      </c>
      <c r="D61" s="1189"/>
      <c r="E61" s="1190"/>
      <c r="F61" s="128">
        <v>48</v>
      </c>
      <c r="G61" s="128">
        <v>48</v>
      </c>
      <c r="H61" s="129">
        <v>48</v>
      </c>
    </row>
    <row r="62" spans="2:8" ht="45.75" customHeight="1" thickBot="1" x14ac:dyDescent="0.2">
      <c r="B62" s="130"/>
      <c r="C62" s="1191" t="s">
        <v>557</v>
      </c>
      <c r="D62" s="1192"/>
      <c r="E62" s="1193"/>
      <c r="F62" s="131">
        <v>28</v>
      </c>
      <c r="G62" s="131">
        <v>36</v>
      </c>
      <c r="H62" s="132">
        <v>38</v>
      </c>
    </row>
    <row r="63" spans="2:8" ht="52.5" customHeight="1" thickBot="1" x14ac:dyDescent="0.2">
      <c r="B63" s="133"/>
      <c r="C63" s="1194" t="s">
        <v>49</v>
      </c>
      <c r="D63" s="1194"/>
      <c r="E63" s="1195"/>
      <c r="F63" s="134">
        <v>1849</v>
      </c>
      <c r="G63" s="134">
        <v>1868</v>
      </c>
      <c r="H63" s="135">
        <v>1859</v>
      </c>
    </row>
    <row r="64" spans="2:8" x14ac:dyDescent="0.15"/>
  </sheetData>
  <sheetProtection algorithmName="SHA-512" hashValue="qmSLDCxv6dIGqUU9ewR5eUO/neyHKzvfq541BphVLTY5YOqwuvRXHZpe2YZGIm8bkg/rRV9MNQhXlGXPJKkWww==" saltValue="k93gkMeCHT/A76mAUgOk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113983</v>
      </c>
      <c r="E3" s="154"/>
      <c r="F3" s="155">
        <v>268375</v>
      </c>
      <c r="G3" s="156"/>
      <c r="H3" s="157"/>
    </row>
    <row r="4" spans="1:8" x14ac:dyDescent="0.15">
      <c r="A4" s="158"/>
      <c r="B4" s="159"/>
      <c r="C4" s="160"/>
      <c r="D4" s="161">
        <v>44796</v>
      </c>
      <c r="E4" s="162"/>
      <c r="F4" s="163">
        <v>119602</v>
      </c>
      <c r="G4" s="164"/>
      <c r="H4" s="165"/>
    </row>
    <row r="5" spans="1:8" x14ac:dyDescent="0.15">
      <c r="A5" s="146" t="s">
        <v>521</v>
      </c>
      <c r="B5" s="151"/>
      <c r="C5" s="152"/>
      <c r="D5" s="153">
        <v>147182</v>
      </c>
      <c r="E5" s="154"/>
      <c r="F5" s="155">
        <v>301035</v>
      </c>
      <c r="G5" s="156"/>
      <c r="H5" s="157"/>
    </row>
    <row r="6" spans="1:8" x14ac:dyDescent="0.15">
      <c r="A6" s="158"/>
      <c r="B6" s="159"/>
      <c r="C6" s="160"/>
      <c r="D6" s="161">
        <v>81558</v>
      </c>
      <c r="E6" s="162"/>
      <c r="F6" s="163">
        <v>154376</v>
      </c>
      <c r="G6" s="164"/>
      <c r="H6" s="165"/>
    </row>
    <row r="7" spans="1:8" x14ac:dyDescent="0.15">
      <c r="A7" s="146" t="s">
        <v>522</v>
      </c>
      <c r="B7" s="151"/>
      <c r="C7" s="152"/>
      <c r="D7" s="153">
        <v>128929</v>
      </c>
      <c r="E7" s="154"/>
      <c r="F7" s="155">
        <v>277467</v>
      </c>
      <c r="G7" s="156"/>
      <c r="H7" s="157"/>
    </row>
    <row r="8" spans="1:8" x14ac:dyDescent="0.15">
      <c r="A8" s="158"/>
      <c r="B8" s="159"/>
      <c r="C8" s="160"/>
      <c r="D8" s="161">
        <v>37188</v>
      </c>
      <c r="E8" s="162"/>
      <c r="F8" s="163">
        <v>128378</v>
      </c>
      <c r="G8" s="164"/>
      <c r="H8" s="165"/>
    </row>
    <row r="9" spans="1:8" x14ac:dyDescent="0.15">
      <c r="A9" s="146" t="s">
        <v>523</v>
      </c>
      <c r="B9" s="151"/>
      <c r="C9" s="152"/>
      <c r="D9" s="153">
        <v>310953</v>
      </c>
      <c r="E9" s="154"/>
      <c r="F9" s="155">
        <v>282256</v>
      </c>
      <c r="G9" s="156"/>
      <c r="H9" s="157"/>
    </row>
    <row r="10" spans="1:8" x14ac:dyDescent="0.15">
      <c r="A10" s="158"/>
      <c r="B10" s="159"/>
      <c r="C10" s="160"/>
      <c r="D10" s="161">
        <v>184872</v>
      </c>
      <c r="E10" s="162"/>
      <c r="F10" s="163">
        <v>145453</v>
      </c>
      <c r="G10" s="164"/>
      <c r="H10" s="165"/>
    </row>
    <row r="11" spans="1:8" x14ac:dyDescent="0.15">
      <c r="A11" s="146" t="s">
        <v>524</v>
      </c>
      <c r="B11" s="151"/>
      <c r="C11" s="152"/>
      <c r="D11" s="153">
        <v>127546</v>
      </c>
      <c r="E11" s="154"/>
      <c r="F11" s="155">
        <v>295341</v>
      </c>
      <c r="G11" s="156"/>
      <c r="H11" s="157"/>
    </row>
    <row r="12" spans="1:8" x14ac:dyDescent="0.15">
      <c r="A12" s="158"/>
      <c r="B12" s="159"/>
      <c r="C12" s="166"/>
      <c r="D12" s="161">
        <v>20988</v>
      </c>
      <c r="E12" s="162"/>
      <c r="F12" s="163">
        <v>137402</v>
      </c>
      <c r="G12" s="164"/>
      <c r="H12" s="165"/>
    </row>
    <row r="13" spans="1:8" x14ac:dyDescent="0.15">
      <c r="A13" s="146"/>
      <c r="B13" s="151"/>
      <c r="C13" s="152"/>
      <c r="D13" s="153">
        <v>165719</v>
      </c>
      <c r="E13" s="154"/>
      <c r="F13" s="155">
        <v>284895</v>
      </c>
      <c r="G13" s="167"/>
      <c r="H13" s="157"/>
    </row>
    <row r="14" spans="1:8" x14ac:dyDescent="0.15">
      <c r="A14" s="158"/>
      <c r="B14" s="159"/>
      <c r="C14" s="160"/>
      <c r="D14" s="161">
        <v>73880</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v>
      </c>
      <c r="C19" s="168">
        <f>ROUND(VALUE(SUBSTITUTE(実質収支比率等に係る経年分析!G$48,"▲","-")),2)</f>
        <v>2.56</v>
      </c>
      <c r="D19" s="168">
        <f>ROUND(VALUE(SUBSTITUTE(実質収支比率等に係る経年分析!H$48,"▲","-")),2)</f>
        <v>10.96</v>
      </c>
      <c r="E19" s="168">
        <f>ROUND(VALUE(SUBSTITUTE(実質収支比率等に係る経年分析!I$48,"▲","-")),2)</f>
        <v>3.71</v>
      </c>
      <c r="F19" s="168">
        <f>ROUND(VALUE(SUBSTITUTE(実質収支比率等に係る経年分析!J$48,"▲","-")),2)</f>
        <v>2.36</v>
      </c>
    </row>
    <row r="20" spans="1:11" x14ac:dyDescent="0.15">
      <c r="A20" s="168" t="s">
        <v>53</v>
      </c>
      <c r="B20" s="168">
        <f>ROUND(VALUE(SUBSTITUTE(実質収支比率等に係る経年分析!F$47,"▲","-")),2)</f>
        <v>23</v>
      </c>
      <c r="C20" s="168">
        <f>ROUND(VALUE(SUBSTITUTE(実質収支比率等に係る経年分析!G$47,"▲","-")),2)</f>
        <v>22.55</v>
      </c>
      <c r="D20" s="168">
        <f>ROUND(VALUE(SUBSTITUTE(実質収支比率等に係る経年分析!H$47,"▲","-")),2)</f>
        <v>21.17</v>
      </c>
      <c r="E20" s="168">
        <f>ROUND(VALUE(SUBSTITUTE(実質収支比率等に係る経年分析!I$47,"▲","-")),2)</f>
        <v>22.78</v>
      </c>
      <c r="F20" s="168">
        <f>ROUND(VALUE(SUBSTITUTE(実質収支比率等に係る経年分析!J$47,"▲","-")),2)</f>
        <v>23.39</v>
      </c>
    </row>
    <row r="21" spans="1:11" x14ac:dyDescent="0.15">
      <c r="A21" s="168" t="s">
        <v>54</v>
      </c>
      <c r="B21" s="168">
        <f>IF(ISNUMBER(VALUE(SUBSTITUTE(実質収支比率等に係る経年分析!F$49,"▲","-"))),ROUND(VALUE(SUBSTITUTE(実質収支比率等に係る経年分析!F$49,"▲","-")),2),NA())</f>
        <v>1.22</v>
      </c>
      <c r="C21" s="168">
        <f>IF(ISNUMBER(VALUE(SUBSTITUTE(実質収支比率等に係る経年分析!G$49,"▲","-"))),ROUND(VALUE(SUBSTITUTE(実質収支比率等に係る経年分析!G$49,"▲","-")),2),NA())</f>
        <v>-0.38</v>
      </c>
      <c r="D21" s="168">
        <f>IF(ISNUMBER(VALUE(SUBSTITUTE(実質収支比率等に係る経年分析!H$49,"▲","-"))),ROUND(VALUE(SUBSTITUTE(実質収支比率等に係る経年分析!H$49,"▲","-")),2),NA())</f>
        <v>8.5500000000000007</v>
      </c>
      <c r="E21" s="168">
        <f>IF(ISNUMBER(VALUE(SUBSTITUTE(実質収支比率等に係る経年分析!I$49,"▲","-"))),ROUND(VALUE(SUBSTITUTE(実質収支比率等に係る経年分析!I$49,"▲","-")),2),NA())</f>
        <v>-6.15</v>
      </c>
      <c r="F21" s="168">
        <f>IF(ISNUMBER(VALUE(SUBSTITUTE(実質収支比率等に係る経年分析!J$49,"▲","-"))),ROUND(VALUE(SUBSTITUTE(実質収支比率等に係る経年分析!J$49,"▲","-")),2),NA())</f>
        <v>-1.06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0.81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0.59</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0.34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町民保養センター事業特別会計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15">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0.34</v>
      </c>
    </row>
    <row r="33" spans="1:16" x14ac:dyDescent="0.15">
      <c r="A33" s="169" t="str">
        <f>IF(連結実質赤字比率に係る赤字・黒字の構成分析!C$37="",NA(),連結実質赤字比率に係る赤字・黒字の構成分析!C$37)</f>
        <v>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0.59</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2.99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2.56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10.95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3.71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2.36</v>
      </c>
    </row>
    <row r="36" spans="1:16" x14ac:dyDescent="0.15">
      <c r="A36" s="169" t="str">
        <f>IF(連結実質赤字比率に係る赤字・黒字の構成分析!C$34="",NA(),連結実質赤字比率に係る赤字・黒字の構成分析!C$34)</f>
        <v>国民健康保険病院事業特別会計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2.81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3.06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608</v>
      </c>
      <c r="E42" s="170"/>
      <c r="F42" s="170"/>
      <c r="G42" s="170">
        <f>'実質公債費比率（分子）の構造'!L$52</f>
        <v>581</v>
      </c>
      <c r="H42" s="170"/>
      <c r="I42" s="170"/>
      <c r="J42" s="170">
        <f>'実質公債費比率（分子）の構造'!M$52</f>
        <v>572</v>
      </c>
      <c r="K42" s="170"/>
      <c r="L42" s="170"/>
      <c r="M42" s="170">
        <f>'実質公債費比率（分子）の構造'!N$52</f>
        <v>593</v>
      </c>
      <c r="N42" s="170"/>
      <c r="O42" s="170"/>
      <c r="P42" s="170">
        <f>'実質公債費比率（分子）の構造'!O$52</f>
        <v>646</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15">
      <c r="A44" s="170" t="s">
        <v>62</v>
      </c>
      <c r="B44" s="170">
        <f>'実質公債費比率（分子）の構造'!K$50</f>
        <v>6</v>
      </c>
      <c r="C44" s="170"/>
      <c r="D44" s="170"/>
      <c r="E44" s="170">
        <f>'実質公債費比率（分子）の構造'!L$50</f>
        <v>12</v>
      </c>
      <c r="F44" s="170"/>
      <c r="G44" s="170"/>
      <c r="H44" s="170">
        <f>'実質公債費比率（分子）の構造'!M$50</f>
        <v>25</v>
      </c>
      <c r="I44" s="170"/>
      <c r="J44" s="170"/>
      <c r="K44" s="170">
        <f>'実質公債費比率（分子）の構造'!N$50</f>
        <v>25</v>
      </c>
      <c r="L44" s="170"/>
      <c r="M44" s="170"/>
      <c r="N44" s="170">
        <f>'実質公債費比率（分子）の構造'!O$50</f>
        <v>4</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226</v>
      </c>
      <c r="C46" s="170"/>
      <c r="D46" s="170"/>
      <c r="E46" s="170">
        <f>'実質公債費比率（分子）の構造'!L$48</f>
        <v>222</v>
      </c>
      <c r="F46" s="170"/>
      <c r="G46" s="170"/>
      <c r="H46" s="170">
        <f>'実質公債費比率（分子）の構造'!M$48</f>
        <v>226</v>
      </c>
      <c r="I46" s="170"/>
      <c r="J46" s="170"/>
      <c r="K46" s="170">
        <f>'実質公債費比率（分子）の構造'!N$48</f>
        <v>257</v>
      </c>
      <c r="L46" s="170"/>
      <c r="M46" s="170"/>
      <c r="N46" s="170">
        <f>'実質公債費比率（分子）の構造'!O$48</f>
        <v>269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578</v>
      </c>
      <c r="C49" s="170"/>
      <c r="D49" s="170"/>
      <c r="E49" s="170">
        <f>'実質公債費比率（分子）の構造'!L$45</f>
        <v>537</v>
      </c>
      <c r="F49" s="170"/>
      <c r="G49" s="170"/>
      <c r="H49" s="170">
        <f>'実質公債費比率（分子）の構造'!M$45</f>
        <v>542</v>
      </c>
      <c r="I49" s="170"/>
      <c r="J49" s="170"/>
      <c r="K49" s="170">
        <f>'実質公債費比率（分子）の構造'!N$45</f>
        <v>523</v>
      </c>
      <c r="L49" s="170"/>
      <c r="M49" s="170"/>
      <c r="N49" s="170">
        <f>'実質公債費比率（分子）の構造'!O$45</f>
        <v>513</v>
      </c>
      <c r="O49" s="170"/>
      <c r="P49" s="170"/>
    </row>
    <row r="50" spans="1:16" x14ac:dyDescent="0.15">
      <c r="A50" s="170" t="s">
        <v>67</v>
      </c>
      <c r="B50" s="170" t="e">
        <f>NA()</f>
        <v>#N/A</v>
      </c>
      <c r="C50" s="170">
        <f>IF(ISNUMBER('実質公債費比率（分子）の構造'!K$53),'実質公債費比率（分子）の構造'!K$53,NA())</f>
        <v>202</v>
      </c>
      <c r="D50" s="170" t="e">
        <f>NA()</f>
        <v>#N/A</v>
      </c>
      <c r="E50" s="170" t="e">
        <f>NA()</f>
        <v>#N/A</v>
      </c>
      <c r="F50" s="170">
        <f>IF(ISNUMBER('実質公債費比率（分子）の構造'!L$53),'実質公債費比率（分子）の構造'!L$53,NA())</f>
        <v>190</v>
      </c>
      <c r="G50" s="170" t="e">
        <f>NA()</f>
        <v>#N/A</v>
      </c>
      <c r="H50" s="170" t="e">
        <f>NA()</f>
        <v>#N/A</v>
      </c>
      <c r="I50" s="170">
        <f>IF(ISNUMBER('実質公債費比率（分子）の構造'!M$53),'実質公債費比率（分子）の構造'!M$53,NA())</f>
        <v>221</v>
      </c>
      <c r="J50" s="170" t="e">
        <f>NA()</f>
        <v>#N/A</v>
      </c>
      <c r="K50" s="170" t="e">
        <f>NA()</f>
        <v>#N/A</v>
      </c>
      <c r="L50" s="170">
        <f>IF(ISNUMBER('実質公債費比率（分子）の構造'!N$53),'実質公債費比率（分子）の構造'!N$53,NA())</f>
        <v>212</v>
      </c>
      <c r="M50" s="170" t="e">
        <f>NA()</f>
        <v>#N/A</v>
      </c>
      <c r="N50" s="170" t="e">
        <f>NA()</f>
        <v>#N/A</v>
      </c>
      <c r="O50" s="170">
        <f>IF(ISNUMBER('実質公債費比率（分子）の構造'!O$53),'実質公債費比率（分子）の構造'!O$53,NA())</f>
        <v>141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4699</v>
      </c>
      <c r="E56" s="169"/>
      <c r="F56" s="169"/>
      <c r="G56" s="169">
        <f>'将来負担比率（分子）の構造'!J$52</f>
        <v>3862</v>
      </c>
      <c r="H56" s="169"/>
      <c r="I56" s="169"/>
      <c r="J56" s="169">
        <f>'将来負担比率（分子）の構造'!K$52</f>
        <v>2249</v>
      </c>
      <c r="K56" s="169"/>
      <c r="L56" s="169"/>
      <c r="M56" s="169">
        <f>'将来負担比率（分子）の構造'!L$52</f>
        <v>3892</v>
      </c>
      <c r="N56" s="169"/>
      <c r="O56" s="169"/>
      <c r="P56" s="169">
        <f>'将来負担比率（分子）の構造'!M$52</f>
        <v>3937</v>
      </c>
    </row>
    <row r="57" spans="1:16" x14ac:dyDescent="0.15">
      <c r="A57" s="169" t="s">
        <v>42</v>
      </c>
      <c r="B57" s="169"/>
      <c r="C57" s="169"/>
      <c r="D57" s="169">
        <f>'将来負担比率（分子）の構造'!I$51</f>
        <v>151</v>
      </c>
      <c r="E57" s="169"/>
      <c r="F57" s="169"/>
      <c r="G57" s="169">
        <f>'将来負担比率（分子）の構造'!J$51</f>
        <v>134</v>
      </c>
      <c r="H57" s="169"/>
      <c r="I57" s="169"/>
      <c r="J57" s="169">
        <f>'将来負担比率（分子）の構造'!K$51</f>
        <v>131</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2022</v>
      </c>
      <c r="E58" s="169"/>
      <c r="F58" s="169"/>
      <c r="G58" s="169">
        <f>'将来負担比率（分子）の構造'!J$50</f>
        <v>2075</v>
      </c>
      <c r="H58" s="169"/>
      <c r="I58" s="169"/>
      <c r="J58" s="169">
        <f>'将来負担比率（分子）の構造'!K$50</f>
        <v>2191</v>
      </c>
      <c r="K58" s="169"/>
      <c r="L58" s="169"/>
      <c r="M58" s="169">
        <f>'将来負担比率（分子）の構造'!L$50</f>
        <v>2095</v>
      </c>
      <c r="N58" s="169"/>
      <c r="O58" s="169"/>
      <c r="P58" s="169">
        <f>'将来負担比率（分子）の構造'!M$50</f>
        <v>2175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464</v>
      </c>
      <c r="C62" s="169"/>
      <c r="D62" s="169"/>
      <c r="E62" s="169">
        <f>'将来負担比率（分子）の構造'!J$45</f>
        <v>462</v>
      </c>
      <c r="F62" s="169"/>
      <c r="G62" s="169"/>
      <c r="H62" s="169">
        <f>'将来負担比率（分子）の構造'!K$45</f>
        <v>472</v>
      </c>
      <c r="I62" s="169"/>
      <c r="J62" s="169"/>
      <c r="K62" s="169">
        <f>'将来負担比率（分子）の構造'!L$45</f>
        <v>483</v>
      </c>
      <c r="L62" s="169"/>
      <c r="M62" s="169"/>
      <c r="N62" s="169">
        <f>'将来負担比率（分子）の構造'!M$45</f>
        <v>482</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2340</v>
      </c>
      <c r="C64" s="169"/>
      <c r="D64" s="169"/>
      <c r="E64" s="169">
        <f>'将来負担比率（分子）の構造'!J$43</f>
        <v>2056</v>
      </c>
      <c r="F64" s="169"/>
      <c r="G64" s="169"/>
      <c r="H64" s="169">
        <f>'将来負担比率（分子）の構造'!K$43</f>
        <v>1845</v>
      </c>
      <c r="I64" s="169"/>
      <c r="J64" s="169"/>
      <c r="K64" s="169">
        <f>'将来負担比率（分子）の構造'!L$43</f>
        <v>1690</v>
      </c>
      <c r="L64" s="169"/>
      <c r="M64" s="169"/>
      <c r="N64" s="169">
        <f>'将来負担比率（分子）の構造'!M$43</f>
        <v>1889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4204</v>
      </c>
      <c r="C66" s="169"/>
      <c r="D66" s="169"/>
      <c r="E66" s="169">
        <f>'将来負担比率（分子）の構造'!J$41</f>
        <v>4085</v>
      </c>
      <c r="F66" s="169"/>
      <c r="G66" s="169"/>
      <c r="H66" s="169">
        <f>'将来負担比率（分子）の構造'!K$41</f>
        <v>3973</v>
      </c>
      <c r="I66" s="169"/>
      <c r="J66" s="169"/>
      <c r="K66" s="169">
        <f>'将来負担比率（分子）の構造'!L$41</f>
        <v>4107</v>
      </c>
      <c r="L66" s="169"/>
      <c r="M66" s="169"/>
      <c r="N66" s="169">
        <f>'将来負担比率（分子）の構造'!M$41</f>
        <v>3826</v>
      </c>
      <c r="O66" s="169"/>
      <c r="P66" s="169"/>
    </row>
    <row r="67" spans="1:16" x14ac:dyDescent="0.15">
      <c r="A67" s="169" t="s">
        <v>71</v>
      </c>
      <c r="B67" s="169" t="e">
        <f>NA()</f>
        <v>#N/A</v>
      </c>
      <c r="C67" s="169">
        <f>IF(ISNUMBER('将来負担比率（分子）の構造'!I$53), IF('将来負担比率（分子）の構造'!I$53 &lt; 0, 0, '将来負担比率（分子）の構造'!I$53), NA())</f>
        <v>137</v>
      </c>
      <c r="D67" s="169" t="e">
        <f>NA()</f>
        <v>#N/A</v>
      </c>
      <c r="E67" s="169" t="e">
        <f>NA()</f>
        <v>#N/A</v>
      </c>
      <c r="F67" s="169">
        <f>IF(ISNUMBER('将来負担比率（分子）の構造'!J$53), IF('将来負担比率（分子）の構造'!J$53 &lt; 0, 0, '将来負担比率（分子）の構造'!J$53), NA())</f>
        <v>531</v>
      </c>
      <c r="G67" s="169" t="e">
        <f>NA()</f>
        <v>#N/A</v>
      </c>
      <c r="H67" s="169" t="e">
        <f>NA()</f>
        <v>#N/A</v>
      </c>
      <c r="I67" s="169">
        <f>IF(ISNUMBER('将来負担比率（分子）の構造'!K$53), IF('将来負担比率（分子）の構造'!K$53 &lt; 0, 0, '将来負担比率（分子）の構造'!K$53), NA())</f>
        <v>1719</v>
      </c>
      <c r="J67" s="169" t="e">
        <f>NA()</f>
        <v>#N/A</v>
      </c>
      <c r="K67" s="169" t="e">
        <f>NA()</f>
        <v>#N/A</v>
      </c>
      <c r="L67" s="169">
        <f>IF(ISNUMBER('将来負担比率（分子）の構造'!L$53), IF('将来負担比率（分子）の構造'!L$53 &lt; 0, 0, '将来負担比率（分子）の構造'!L$53), NA())</f>
        <v>293</v>
      </c>
      <c r="M67" s="169" t="e">
        <f>NA()</f>
        <v>#N/A</v>
      </c>
      <c r="N67" s="169" t="e">
        <f>NA()</f>
        <v>#N/A</v>
      </c>
      <c r="O67" s="169">
        <f>IF(ISNUMBER('将来負担比率（分子）の構造'!M$53), IF('将来負担比率（分子）の構造'!M$53 &lt; 0, 0, '将来負担比率（分子）の構造'!M$53), NA())</f>
        <v>86</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677</v>
      </c>
      <c r="C72" s="173">
        <f>基金残高に係る経年分析!G55</f>
        <v>717</v>
      </c>
      <c r="D72" s="173">
        <f>基金残高に係る経年分析!H55</f>
        <v>727</v>
      </c>
    </row>
    <row r="73" spans="1:16" x14ac:dyDescent="0.15">
      <c r="A73" s="172" t="s">
        <v>74</v>
      </c>
      <c r="B73" s="173">
        <f>基金残高に係る経年分析!F56</f>
        <v>83</v>
      </c>
      <c r="C73" s="173">
        <f>基金残高に係る経年分析!G56</f>
        <v>83</v>
      </c>
      <c r="D73" s="173">
        <f>基金残高に係る経年分析!H56</f>
        <v>83</v>
      </c>
    </row>
    <row r="74" spans="1:16" x14ac:dyDescent="0.15">
      <c r="A74" s="172" t="s">
        <v>75</v>
      </c>
      <c r="B74" s="173">
        <f>基金残高に係る経年分析!F57</f>
        <v>1088</v>
      </c>
      <c r="C74" s="173">
        <f>基金残高に係る経年分析!G57</f>
        <v>1067</v>
      </c>
      <c r="D74" s="173">
        <f>基金残高に係る経年分析!H57</f>
        <v>1048</v>
      </c>
    </row>
  </sheetData>
  <sheetProtection algorithmName="SHA-512" hashValue="/xCiWTj7ceI9BAeEIswl7jUm7jfCj8k+FXC/a0QBOcuU85i3rqTvSLQOs48cHA7Mr+6N4/WfDMImAulxeJCoUw==" saltValue="yRcy1H0horbCWj0cyD6R0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2025-02-19T00:14:44Z</dcterms:created>
  <dcterms:modified xsi:type="dcterms:W3CDTF">2025-03-26T08:42:02Z</dcterms:modified>
  <cp:category/>
</cp:coreProperties>
</file>